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RPM vs_ Airflow chart" sheetId="1" r:id="rId1"/>
  </sheets>
  <externalReferences>
    <externalReference r:id="rId4"/>
  </externalReferences>
  <definedNames>
    <definedName name="_xlnm.Print_Area" localSheetId="0">'RPM vs_ Airflow chart'!$A$1:$T$81</definedName>
  </definedNames>
  <calcPr fullCalcOnLoad="1"/>
</workbook>
</file>

<file path=xl/sharedStrings.xml><?xml version="1.0" encoding="utf-8"?>
<sst xmlns="http://schemas.openxmlformats.org/spreadsheetml/2006/main" count="50" uniqueCount="41">
  <si>
    <t>bore =</t>
  </si>
  <si>
    <t>(mm)</t>
  </si>
  <si>
    <t>Cyl Vol=</t>
  </si>
  <si>
    <t>(in^3)</t>
  </si>
  <si>
    <t>(in)</t>
  </si>
  <si>
    <t>(ft^3)</t>
  </si>
  <si>
    <t>stroke =</t>
  </si>
  <si>
    <t>Engine Volume =</t>
  </si>
  <si>
    <t>(Litres)</t>
  </si>
  <si>
    <t>Cyl. Area=</t>
  </si>
  <si>
    <t>(in^2)</t>
  </si>
  <si>
    <t>Airflow Volume per RPM =</t>
  </si>
  <si>
    <t>(CFM/min)</t>
  </si>
  <si>
    <t>No of Cyl=</t>
  </si>
  <si>
    <t>*note* Assume 100% VE at all RPM for max flow possibilities</t>
  </si>
  <si>
    <t>*note* pressure ratio (PR), volumetric efficiency (VE), cubic feet per minute (CFM)</t>
  </si>
  <si>
    <t>Boost(psi)--&gt;</t>
  </si>
  <si>
    <t>CFM vs RPM</t>
  </si>
  <si>
    <t>Kg/Hr Vs. RPM</t>
  </si>
  <si>
    <t>0psi</t>
  </si>
  <si>
    <t>6psi</t>
  </si>
  <si>
    <t>10psi</t>
  </si>
  <si>
    <t>14.7psi</t>
  </si>
  <si>
    <t>15psi</t>
  </si>
  <si>
    <t>18psi</t>
  </si>
  <si>
    <t>RPM</t>
  </si>
  <si>
    <t>PR=1.0</t>
  </si>
  <si>
    <t>PR=1.1</t>
  </si>
  <si>
    <t>PR=1.2</t>
  </si>
  <si>
    <t>PR=1.3</t>
  </si>
  <si>
    <t>PR=1.4</t>
  </si>
  <si>
    <t>PR=1.5</t>
  </si>
  <si>
    <t>PR=1.6</t>
  </si>
  <si>
    <t>PR=1.68</t>
  </si>
  <si>
    <t>PR=1.7</t>
  </si>
  <si>
    <t>PR=1.8</t>
  </si>
  <si>
    <t>PR=1.9</t>
  </si>
  <si>
    <t>PR=2.0</t>
  </si>
  <si>
    <t>PR=2.02</t>
  </si>
  <si>
    <t>PR=2.22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</si>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</sst>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8"/>
      <name val="Arial"/>
      <family val="2"/>
    </font>
    <font>
      <sz val="8"/>
      <color indexed="11"/>
      <name val="Arial"/>
      <family val="2"/>
    </font>
    <font>
      <sz val="8"/>
      <color indexed="10"/>
      <name val="Arial"/>
      <family val="2"/>
    </font>
    <font>
      <sz val="8"/>
      <color indexed="5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59"/>
      <name val="Arial"/>
      <family val="2"/>
    </font>
    <font>
      <sz val="8"/>
      <color indexed="14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1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2" xfId="0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5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5" fillId="0" borderId="7" xfId="0" applyFont="1" applyBorder="1" applyAlignment="1">
      <alignment horizontal="right"/>
    </xf>
    <xf numFmtId="164" fontId="1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2" fillId="0" borderId="7" xfId="0" applyFont="1" applyBorder="1" applyAlignment="1">
      <alignment/>
    </xf>
    <xf numFmtId="164" fontId="8" fillId="0" borderId="7" xfId="0" applyFont="1" applyBorder="1" applyAlignment="1">
      <alignment/>
    </xf>
    <xf numFmtId="164" fontId="9" fillId="0" borderId="7" xfId="0" applyFont="1" applyBorder="1" applyAlignment="1">
      <alignment horizontal="right"/>
    </xf>
    <xf numFmtId="164" fontId="1" fillId="0" borderId="8" xfId="0" applyFont="1" applyBorder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10" fillId="0" borderId="9" xfId="0" applyFont="1" applyBorder="1" applyAlignment="1">
      <alignment/>
    </xf>
    <xf numFmtId="164" fontId="11" fillId="0" borderId="9" xfId="0" applyFont="1" applyBorder="1" applyAlignment="1">
      <alignment/>
    </xf>
    <xf numFmtId="164" fontId="12" fillId="0" borderId="9" xfId="0" applyFont="1" applyBorder="1" applyAlignment="1">
      <alignment/>
    </xf>
    <xf numFmtId="164" fontId="13" fillId="0" borderId="0" xfId="0" applyFont="1" applyAlignment="1">
      <alignment/>
    </xf>
    <xf numFmtId="164" fontId="14" fillId="0" borderId="5" xfId="0" applyFont="1" applyBorder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ames%20Brant\My%20Documents\80mm%20Pro-M%20maf%20data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J5" sqref="J5"/>
    </sheetView>
  </sheetViews>
  <sheetFormatPr defaultColWidth="9.140625" defaultRowHeight="12.75"/>
  <cols>
    <col min="1" max="1" width="4.7109375" style="1" customWidth="1"/>
    <col min="2" max="5" width="6.28125" style="1" customWidth="1"/>
    <col min="6" max="6" width="6.28125" style="2" customWidth="1"/>
    <col min="7" max="8" width="6.28125" style="1" customWidth="1"/>
    <col min="9" max="9" width="6.28125" style="3" customWidth="1"/>
    <col min="10" max="13" width="6.28125" style="1" customWidth="1"/>
    <col min="14" max="14" width="1.28515625" style="1" customWidth="1"/>
    <col min="15" max="16" width="6.28125" style="1" customWidth="1"/>
    <col min="17" max="18" width="6.28125" style="4" customWidth="1"/>
    <col min="19" max="19" width="6.28125" style="3" customWidth="1"/>
    <col min="20" max="16384" width="9.140625" style="1" customWidth="1"/>
  </cols>
  <sheetData>
    <row r="1" spans="1:12" ht="9.75">
      <c r="A1" s="5"/>
      <c r="B1" s="6" t="s">
        <v>0</v>
      </c>
      <c r="C1" s="7">
        <v>99.5</v>
      </c>
      <c r="D1" s="8" t="s">
        <v>1</v>
      </c>
      <c r="E1" s="7"/>
      <c r="F1" s="7"/>
      <c r="G1" s="7"/>
      <c r="H1" s="7"/>
      <c r="I1" s="9" t="s">
        <v>2</v>
      </c>
      <c r="J1" s="7">
        <f>C5*C4</f>
        <v>37.485385741269546</v>
      </c>
      <c r="K1" s="8" t="s">
        <v>3</v>
      </c>
      <c r="L1" s="10"/>
    </row>
    <row r="2" spans="1:12" ht="9.75">
      <c r="A2" s="11"/>
      <c r="B2" s="12"/>
      <c r="C2" s="12">
        <f>C1/25.4</f>
        <v>3.9173228346456694</v>
      </c>
      <c r="D2" s="13" t="s">
        <v>4</v>
      </c>
      <c r="E2" s="12"/>
      <c r="F2" s="12"/>
      <c r="G2" s="12"/>
      <c r="H2" s="14"/>
      <c r="I2" s="12"/>
      <c r="J2" s="12">
        <f>J1/1728</f>
        <v>0.02169293156323469</v>
      </c>
      <c r="K2" s="13" t="s">
        <v>5</v>
      </c>
      <c r="L2" s="15"/>
    </row>
    <row r="3" spans="1:12" ht="9.75">
      <c r="A3" s="11"/>
      <c r="B3" s="16" t="s">
        <v>6</v>
      </c>
      <c r="C3" s="12">
        <v>79</v>
      </c>
      <c r="D3" s="13" t="s">
        <v>1</v>
      </c>
      <c r="E3" s="12"/>
      <c r="F3" s="12"/>
      <c r="G3" s="12"/>
      <c r="H3" s="17"/>
      <c r="I3" s="18" t="s">
        <v>7</v>
      </c>
      <c r="J3" s="12">
        <f>J2*C6</f>
        <v>0.08677172625293876</v>
      </c>
      <c r="K3" s="13" t="s">
        <v>5</v>
      </c>
      <c r="L3" s="15"/>
    </row>
    <row r="4" spans="1:12" ht="9.75">
      <c r="A4" s="11"/>
      <c r="B4" s="12"/>
      <c r="C4" s="12">
        <f>C3/25.4</f>
        <v>3.110236220472441</v>
      </c>
      <c r="D4" s="13" t="s">
        <v>4</v>
      </c>
      <c r="E4" s="12"/>
      <c r="F4" s="12"/>
      <c r="G4" s="19"/>
      <c r="H4" s="17"/>
      <c r="I4" s="12"/>
      <c r="J4" s="12">
        <f>(((C1/2)^2*PI()*C3)*C6)/1000000</f>
        <v>2.4571016608274854</v>
      </c>
      <c r="K4" s="13" t="s">
        <v>8</v>
      </c>
      <c r="L4" s="15"/>
    </row>
    <row r="5" spans="1:12" ht="10.5">
      <c r="A5" s="12"/>
      <c r="B5" s="16" t="s">
        <v>9</v>
      </c>
      <c r="C5" s="12">
        <f>((C2/2)^2)*PI()</f>
        <v>12.052263263648689</v>
      </c>
      <c r="D5" s="13" t="s">
        <v>10</v>
      </c>
      <c r="E5" s="12"/>
      <c r="F5" s="20"/>
      <c r="G5" s="12"/>
      <c r="H5" s="14"/>
      <c r="I5" s="18" t="s">
        <v>11</v>
      </c>
      <c r="J5" s="12">
        <f>J3/2</f>
        <v>0.04338586312646938</v>
      </c>
      <c r="K5" s="13" t="s">
        <v>12</v>
      </c>
      <c r="L5" s="15"/>
    </row>
    <row r="6" spans="1:12" ht="10.5">
      <c r="A6" s="21"/>
      <c r="B6" s="22" t="s">
        <v>13</v>
      </c>
      <c r="C6" s="23">
        <v>4</v>
      </c>
      <c r="D6" s="24"/>
      <c r="E6" s="23"/>
      <c r="F6" s="25"/>
      <c r="G6" s="23"/>
      <c r="H6" s="26"/>
      <c r="I6" s="27"/>
      <c r="J6" s="23"/>
      <c r="K6" s="24"/>
      <c r="L6" s="28"/>
    </row>
    <row r="7" spans="1:6" ht="9.75">
      <c r="A7" s="29" t="s">
        <v>14</v>
      </c>
      <c r="F7" s="30"/>
    </row>
    <row r="8" spans="1:6" ht="9.75">
      <c r="A8" s="29" t="s">
        <v>15</v>
      </c>
      <c r="F8" s="30"/>
    </row>
    <row r="9" spans="1:6" ht="9.75">
      <c r="A9" s="29"/>
      <c r="F9" s="30"/>
    </row>
    <row r="10" spans="1:15" ht="9.75">
      <c r="A10" s="31" t="s">
        <v>16</v>
      </c>
      <c r="F10" s="32" t="s">
        <v>17</v>
      </c>
      <c r="O10" s="31" t="s">
        <v>18</v>
      </c>
    </row>
    <row r="11" spans="2:19" ht="9.75">
      <c r="B11" s="1" t="s">
        <v>19</v>
      </c>
      <c r="F11" s="2" t="s">
        <v>20</v>
      </c>
      <c r="I11" s="3" t="s">
        <v>21</v>
      </c>
      <c r="M11" s="1" t="s">
        <v>22</v>
      </c>
      <c r="O11" s="1" t="s">
        <v>19</v>
      </c>
      <c r="P11" s="1" t="s">
        <v>20</v>
      </c>
      <c r="Q11" s="4" t="s">
        <v>21</v>
      </c>
      <c r="R11" s="4" t="s">
        <v>23</v>
      </c>
      <c r="S11" s="3" t="s">
        <v>24</v>
      </c>
    </row>
    <row r="12" spans="1:19" ht="9.75">
      <c r="A12" s="33" t="s">
        <v>25</v>
      </c>
      <c r="B12" s="34" t="s">
        <v>26</v>
      </c>
      <c r="C12" s="33" t="s">
        <v>27</v>
      </c>
      <c r="D12" s="33" t="s">
        <v>28</v>
      </c>
      <c r="E12" s="33" t="s">
        <v>29</v>
      </c>
      <c r="F12" s="35" t="s">
        <v>30</v>
      </c>
      <c r="G12" s="33" t="s">
        <v>31</v>
      </c>
      <c r="H12" s="33" t="s">
        <v>32</v>
      </c>
      <c r="I12" s="36" t="s">
        <v>33</v>
      </c>
      <c r="J12" s="33" t="s">
        <v>34</v>
      </c>
      <c r="K12" s="33" t="s">
        <v>35</v>
      </c>
      <c r="L12" s="33" t="s">
        <v>36</v>
      </c>
      <c r="M12" s="33" t="s">
        <v>37</v>
      </c>
      <c r="O12" s="33" t="s">
        <v>26</v>
      </c>
      <c r="P12" s="35" t="s">
        <v>30</v>
      </c>
      <c r="Q12" s="37" t="s">
        <v>33</v>
      </c>
      <c r="R12" s="37" t="s">
        <v>38</v>
      </c>
      <c r="S12" s="36" t="s">
        <v>39</v>
      </c>
    </row>
    <row r="13" spans="1:19" ht="9.75">
      <c r="A13" s="15">
        <v>500</v>
      </c>
      <c r="B13" s="1">
        <f>$A13*($J$5)</f>
        <v>21.69293156323469</v>
      </c>
      <c r="C13" s="1">
        <f>$A13*($J$5)*1.1</f>
        <v>23.86222471955816</v>
      </c>
      <c r="D13" s="1">
        <f>$A13*($J$5)*1.2</f>
        <v>26.03151787588163</v>
      </c>
      <c r="E13" s="1">
        <f>$A13*($J$5)*1.3</f>
        <v>28.2008110322051</v>
      </c>
      <c r="F13" s="38">
        <f>$A13*($J$5)*1.4</f>
        <v>30.370104188528565</v>
      </c>
      <c r="G13" s="1">
        <f>$A13*($J$5)*1.5</f>
        <v>32.539397344852034</v>
      </c>
      <c r="H13" s="1">
        <f>$A13*($J$5)*1.6</f>
        <v>34.708690501175504</v>
      </c>
      <c r="I13" s="3">
        <f>$A13*($J$5)*1.68</f>
        <v>36.44412502623428</v>
      </c>
      <c r="J13" s="1">
        <f>$A13*($J$5)*1.7</f>
        <v>36.87798365749897</v>
      </c>
      <c r="K13" s="1">
        <f>$A13*($J$5)*1.8</f>
        <v>39.04727681382244</v>
      </c>
      <c r="L13" s="1">
        <f>$A13*($J$5)*1.9</f>
        <v>41.21656997014591</v>
      </c>
      <c r="M13" s="1">
        <f>$A13*($J$5)*2</f>
        <v>43.38586312646938</v>
      </c>
      <c r="N13" s="1" t="s">
        <v>40</v>
      </c>
      <c r="O13" s="1">
        <f>($A13*($J$5))/13.6*60/2.2</f>
        <v>43.50186810809095</v>
      </c>
      <c r="P13" s="1">
        <f>($A13*($J$5))/13.6*60/2.2*1.4</f>
        <v>60.90261535132733</v>
      </c>
      <c r="Q13" s="4">
        <f>($A13*($J$5))/13.6*60/2.2*1.68</f>
        <v>73.08313842159279</v>
      </c>
      <c r="R13" s="4">
        <f>($A13*($J$5))/13.6*60/2.2*2.02</f>
        <v>87.87377357834373</v>
      </c>
      <c r="S13" s="3">
        <f>($A13*($J$5))/13.6*60/2.2*2.22449</f>
        <v>96.76947058776724</v>
      </c>
    </row>
    <row r="14" spans="1:19" ht="9.75">
      <c r="A14" s="15">
        <v>600</v>
      </c>
      <c r="B14" s="1">
        <f>A14*($J$5)</f>
        <v>26.03151787588163</v>
      </c>
      <c r="C14" s="1">
        <f>$A14*($J$5)*1.1</f>
        <v>28.634669663469793</v>
      </c>
      <c r="D14" s="1">
        <f>$A14*($J$5)*1.2</f>
        <v>31.237821451057954</v>
      </c>
      <c r="E14" s="1">
        <f>$A14*($J$5)*1.3</f>
        <v>33.84097323864612</v>
      </c>
      <c r="F14" s="38">
        <f>$A14*($J$5)*1.4</f>
        <v>36.44412502623428</v>
      </c>
      <c r="G14" s="1">
        <f>$A14*($J$5)*1.5</f>
        <v>39.04727681382244</v>
      </c>
      <c r="H14" s="1">
        <f>$A14*($J$5)*1.6</f>
        <v>41.65042860141061</v>
      </c>
      <c r="I14" s="3">
        <f>$A14*($J$5)*1.68</f>
        <v>43.73295003148114</v>
      </c>
      <c r="J14" s="1">
        <f>$A14*($J$5)*1.7</f>
        <v>44.25358038899877</v>
      </c>
      <c r="K14" s="1">
        <f>$A14*($J$5)*1.8</f>
        <v>46.85673217658693</v>
      </c>
      <c r="L14" s="1">
        <f>$A14*($J$5)*1.9</f>
        <v>49.45988396417509</v>
      </c>
      <c r="M14" s="1">
        <f>$A14*($J$5)*2</f>
        <v>52.06303575176326</v>
      </c>
      <c r="O14" s="1">
        <f>($A14*($J$5))/13.6*60/2.2</f>
        <v>52.202241729709144</v>
      </c>
      <c r="P14" s="1">
        <f>($A14*($J$5))/13.6*60/2.2*1.4</f>
        <v>73.08313842159279</v>
      </c>
      <c r="Q14" s="4">
        <f>($A14*($J$5))/13.6*60/2.2*1.68</f>
        <v>87.69976610591135</v>
      </c>
      <c r="R14" s="4">
        <f>($A14*($J$5))/13.6*60/2.2*2.02</f>
        <v>105.44852829401248</v>
      </c>
      <c r="S14" s="3">
        <f>($A14*($J$5))/13.6*60/2.2*2.22449</f>
        <v>116.12336470532068</v>
      </c>
    </row>
    <row r="15" spans="1:19" ht="9.75">
      <c r="A15" s="15">
        <v>700</v>
      </c>
      <c r="B15" s="1">
        <f>A15*($J$5)</f>
        <v>30.370104188528565</v>
      </c>
      <c r="C15" s="1">
        <f>$A15*($J$5)*1.1</f>
        <v>33.40711460738142</v>
      </c>
      <c r="D15" s="1">
        <f>$A15*($J$5)*1.2</f>
        <v>36.444125026234275</v>
      </c>
      <c r="E15" s="1">
        <f>$A15*($J$5)*1.3</f>
        <v>39.48113544508713</v>
      </c>
      <c r="F15" s="38">
        <f>$A15*($J$5)*1.4</f>
        <v>42.518145863939985</v>
      </c>
      <c r="G15" s="1">
        <f>$A15*($J$5)*1.5</f>
        <v>45.55515628279285</v>
      </c>
      <c r="H15" s="1">
        <f>$A15*($J$5)*1.6</f>
        <v>48.59216670164571</v>
      </c>
      <c r="I15" s="3">
        <f>$A15*($J$5)*1.68</f>
        <v>51.02177503672799</v>
      </c>
      <c r="J15" s="1">
        <f>$A15*($J$5)*1.7</f>
        <v>51.62917712049856</v>
      </c>
      <c r="K15" s="1">
        <f>$A15*($J$5)*1.8</f>
        <v>54.66618753935142</v>
      </c>
      <c r="L15" s="1">
        <f>$A15*($J$5)*1.9</f>
        <v>57.70319795820427</v>
      </c>
      <c r="M15" s="1">
        <f>$A15*($J$5)*2</f>
        <v>60.74020837705713</v>
      </c>
      <c r="O15" s="1">
        <f>($A15*($J$5))/13.6*60/2.2</f>
        <v>60.90261535132733</v>
      </c>
      <c r="P15" s="1">
        <f>($A15*($J$5))/13.6*60/2.2*1.4</f>
        <v>85.26366149185826</v>
      </c>
      <c r="Q15" s="4">
        <f>($A15*($J$5))/13.6*60/2.2*1.68</f>
        <v>102.31639379022991</v>
      </c>
      <c r="R15" s="4">
        <f>($A15*($J$5))/13.6*60/2.2*2.02</f>
        <v>123.02328300968121</v>
      </c>
      <c r="S15" s="3">
        <f>($A15*($J$5))/13.6*60/2.2*2.22449</f>
        <v>135.47725882287412</v>
      </c>
    </row>
    <row r="16" spans="1:19" ht="9.75">
      <c r="A16" s="15">
        <v>800</v>
      </c>
      <c r="B16" s="1">
        <f>A16*($J$5)</f>
        <v>34.708690501175504</v>
      </c>
      <c r="C16" s="1">
        <f>$A16*($J$5)*1.1</f>
        <v>38.17955955129306</v>
      </c>
      <c r="D16" s="1">
        <f>$A16*($J$5)*1.2</f>
        <v>41.6504286014106</v>
      </c>
      <c r="E16" s="1">
        <f>$A16*($J$5)*1.3</f>
        <v>45.12129765152816</v>
      </c>
      <c r="F16" s="38">
        <f>$A16*($J$5)*1.4</f>
        <v>48.5921667016457</v>
      </c>
      <c r="G16" s="1">
        <f>$A16*($J$5)*1.5</f>
        <v>52.06303575176325</v>
      </c>
      <c r="H16" s="1">
        <f>$A16*($J$5)*1.6</f>
        <v>55.53390480188081</v>
      </c>
      <c r="I16" s="3">
        <f>$A16*($J$5)*1.68</f>
        <v>58.310600041974844</v>
      </c>
      <c r="J16" s="1">
        <f>$A16*($J$5)*1.7</f>
        <v>59.00477385199835</v>
      </c>
      <c r="K16" s="1">
        <f>$A16*($J$5)*1.8</f>
        <v>62.47564290211591</v>
      </c>
      <c r="L16" s="1">
        <f>$A16*($J$5)*1.9</f>
        <v>65.94651195223345</v>
      </c>
      <c r="M16" s="1">
        <f>$A16*($J$5)*2</f>
        <v>69.41738100235101</v>
      </c>
      <c r="O16" s="1">
        <f>($A16*($J$5))/13.6*60/2.2</f>
        <v>69.60298897294551</v>
      </c>
      <c r="P16" s="1">
        <f>($A16*($J$5))/13.6*60/2.2*1.4</f>
        <v>97.44418456212371</v>
      </c>
      <c r="Q16" s="4">
        <f>($A16*($J$5))/13.6*60/2.2*1.68</f>
        <v>116.93302147454845</v>
      </c>
      <c r="R16" s="4">
        <f>($A16*($J$5))/13.6*60/2.2*2.02</f>
        <v>140.59803772534994</v>
      </c>
      <c r="S16" s="3">
        <f>($A16*($J$5))/13.6*60/2.2*2.22449</f>
        <v>154.83115294042756</v>
      </c>
    </row>
    <row r="17" spans="1:19" ht="9.75">
      <c r="A17" s="15">
        <v>900</v>
      </c>
      <c r="B17" s="1">
        <f>A17*($J$5)</f>
        <v>39.04727681382244</v>
      </c>
      <c r="C17" s="1">
        <f>$A17*($J$5)*1.1</f>
        <v>42.95200449520469</v>
      </c>
      <c r="D17" s="1">
        <f>$A17*($J$5)*1.2</f>
        <v>46.85673217658693</v>
      </c>
      <c r="E17" s="1">
        <f>$A17*($J$5)*1.3</f>
        <v>50.76145985796918</v>
      </c>
      <c r="F17" s="38">
        <f>$A17*($J$5)*1.4</f>
        <v>54.66618753935142</v>
      </c>
      <c r="G17" s="1">
        <f>$A17*($J$5)*1.5</f>
        <v>58.57091522073367</v>
      </c>
      <c r="H17" s="1">
        <f>$A17*($J$5)*1.6</f>
        <v>62.47564290211591</v>
      </c>
      <c r="I17" s="3">
        <f>$A17*($J$5)*1.68</f>
        <v>65.5994250472217</v>
      </c>
      <c r="J17" s="1">
        <f>$A17*($J$5)*1.7</f>
        <v>66.38037058349815</v>
      </c>
      <c r="K17" s="1">
        <f>$A17*($J$5)*1.8</f>
        <v>70.2850982648804</v>
      </c>
      <c r="L17" s="1">
        <f>$A17*($J$5)*1.9</f>
        <v>74.18982594626264</v>
      </c>
      <c r="M17" s="1">
        <f>$A17*($J$5)*2</f>
        <v>78.09455362764488</v>
      </c>
      <c r="O17" s="1">
        <f>($A17*($J$5))/13.6*60/2.2</f>
        <v>78.30336259456372</v>
      </c>
      <c r="P17" s="1">
        <f>($A17*($J$5))/13.6*60/2.2*1.4</f>
        <v>109.6247076323892</v>
      </c>
      <c r="Q17" s="4">
        <f>($A17*($J$5))/13.6*60/2.2*1.68</f>
        <v>131.54964915886706</v>
      </c>
      <c r="R17" s="4">
        <f>($A17*($J$5))/13.6*60/2.2*2.02</f>
        <v>158.17279244101871</v>
      </c>
      <c r="S17" s="3">
        <f>($A17*($J$5))/13.6*60/2.2*2.22449</f>
        <v>174.18504705798105</v>
      </c>
    </row>
    <row r="18" spans="1:19" s="40" customFormat="1" ht="9.75">
      <c r="A18" s="39">
        <v>1000</v>
      </c>
      <c r="B18" s="40">
        <f>A18*($J$5)</f>
        <v>43.38586312646938</v>
      </c>
      <c r="C18" s="40">
        <f>$A18*($J$5)*1.1</f>
        <v>47.72444943911632</v>
      </c>
      <c r="D18" s="40">
        <f>$A18*($J$5)*1.2</f>
        <v>52.06303575176326</v>
      </c>
      <c r="E18" s="40">
        <f>$A18*($J$5)*1.3</f>
        <v>56.4016220644102</v>
      </c>
      <c r="F18" s="40">
        <f>$A18*($J$5)*1.4</f>
        <v>60.74020837705713</v>
      </c>
      <c r="G18" s="40">
        <f>$A18*($J$5)*1.5</f>
        <v>65.07879468970407</v>
      </c>
      <c r="H18" s="40">
        <f>$A18*($J$5)*1.6</f>
        <v>69.41738100235101</v>
      </c>
      <c r="I18" s="40">
        <f>$A18*($J$5)*1.68</f>
        <v>72.88825005246856</v>
      </c>
      <c r="J18" s="40">
        <f>$A18*($J$5)*1.7</f>
        <v>73.75596731499795</v>
      </c>
      <c r="K18" s="40">
        <f>$A18*($J$5)*1.8</f>
        <v>78.09455362764488</v>
      </c>
      <c r="L18" s="40">
        <f>$A18*($J$5)*1.9</f>
        <v>82.43313994029182</v>
      </c>
      <c r="M18" s="40">
        <f>$A18*($J$5)*2</f>
        <v>86.77172625293876</v>
      </c>
      <c r="O18" s="40">
        <f>($A18*($J$5))/13.6*60/2.2</f>
        <v>87.0037362161819</v>
      </c>
      <c r="P18" s="40">
        <f>($A18*($J$5))/13.6*60/2.2*1.4</f>
        <v>121.80523070265465</v>
      </c>
      <c r="Q18" s="40">
        <f>($A18*($J$5))/13.6*60/2.2*1.68</f>
        <v>146.16627684318559</v>
      </c>
      <c r="R18" s="40">
        <f>($A18*($J$5))/13.6*60/2.2*2.02</f>
        <v>175.74754715668746</v>
      </c>
      <c r="S18" s="40">
        <f>($A18*($J$5))/13.6*60/2.2*2.22449</f>
        <v>193.5389411755345</v>
      </c>
    </row>
    <row r="19" spans="1:19" ht="9.75">
      <c r="A19" s="15">
        <v>1100</v>
      </c>
      <c r="B19" s="1">
        <f>A19*($J$5)</f>
        <v>47.72444943911632</v>
      </c>
      <c r="C19" s="1">
        <f>$A19*($J$5)*1.1</f>
        <v>52.49689438302796</v>
      </c>
      <c r="D19" s="1">
        <f>$A19*($J$5)*1.2</f>
        <v>57.26933932693958</v>
      </c>
      <c r="E19" s="1">
        <f>$A19*($J$5)*1.3</f>
        <v>62.04178427085122</v>
      </c>
      <c r="F19" s="38">
        <f>$A19*($J$5)*1.4</f>
        <v>66.81422921476285</v>
      </c>
      <c r="G19" s="1">
        <f>$A19*($J$5)*1.5</f>
        <v>71.58667415867448</v>
      </c>
      <c r="H19" s="1">
        <f>$A19*($J$5)*1.6</f>
        <v>76.35911910258612</v>
      </c>
      <c r="I19" s="3">
        <f>$A19*($J$5)*1.68</f>
        <v>80.17707505771541</v>
      </c>
      <c r="J19" s="1">
        <f>$A19*($J$5)*1.7</f>
        <v>81.13156404649774</v>
      </c>
      <c r="K19" s="1">
        <f>$A19*($J$5)*1.8</f>
        <v>85.90400899040938</v>
      </c>
      <c r="L19" s="1">
        <f>$A19*($J$5)*1.9</f>
        <v>90.676453934321</v>
      </c>
      <c r="M19" s="1">
        <f>$A19*($J$5)*2</f>
        <v>95.44889887823264</v>
      </c>
      <c r="O19" s="1">
        <f>($A19*($J$5))/13.6*60/2.2</f>
        <v>95.7041098378001</v>
      </c>
      <c r="P19" s="1">
        <f>($A19*($J$5))/13.6*60/2.2*1.4</f>
        <v>133.98575377292013</v>
      </c>
      <c r="Q19" s="4">
        <f>($A19*($J$5))/13.6*60/2.2*1.68</f>
        <v>160.78290452750417</v>
      </c>
      <c r="R19" s="4">
        <f>($A19*($J$5))/13.6*60/2.2*2.02</f>
        <v>193.3223018723562</v>
      </c>
      <c r="S19" s="3">
        <f>($A19*($J$5))/13.6*60/2.2*2.22449</f>
        <v>212.89283529308793</v>
      </c>
    </row>
    <row r="20" spans="1:19" ht="9.75">
      <c r="A20" s="15">
        <v>1200</v>
      </c>
      <c r="B20" s="1">
        <f>A20*($J$5)</f>
        <v>52.06303575176326</v>
      </c>
      <c r="C20" s="1">
        <f>$A20*($J$5)*1.1</f>
        <v>57.26933932693959</v>
      </c>
      <c r="D20" s="1">
        <f>$A20*($J$5)*1.2</f>
        <v>62.47564290211591</v>
      </c>
      <c r="E20" s="1">
        <f>$A20*($J$5)*1.3</f>
        <v>67.68194647729224</v>
      </c>
      <c r="F20" s="38">
        <f>$A20*($J$5)*1.4</f>
        <v>72.88825005246856</v>
      </c>
      <c r="G20" s="1">
        <f>$A20*($J$5)*1.5</f>
        <v>78.09455362764488</v>
      </c>
      <c r="H20" s="1">
        <f>$A20*($J$5)*1.6</f>
        <v>83.30085720282122</v>
      </c>
      <c r="I20" s="3">
        <f>$A20*($J$5)*1.68</f>
        <v>87.46590006296228</v>
      </c>
      <c r="J20" s="1">
        <f>$A20*($J$5)*1.7</f>
        <v>88.50716077799754</v>
      </c>
      <c r="K20" s="1">
        <f>$A20*($J$5)*1.8</f>
        <v>93.71346435317386</v>
      </c>
      <c r="L20" s="1">
        <f>$A20*($J$5)*1.9</f>
        <v>98.91976792835018</v>
      </c>
      <c r="M20" s="1">
        <f>$A20*($J$5)*2</f>
        <v>104.12607150352652</v>
      </c>
      <c r="O20" s="1">
        <f>($A20*($J$5))/13.6*60/2.2</f>
        <v>104.40448345941829</v>
      </c>
      <c r="P20" s="1">
        <f>($A20*($J$5))/13.6*60/2.2*1.4</f>
        <v>146.16627684318559</v>
      </c>
      <c r="Q20" s="4">
        <f>($A20*($J$5))/13.6*60/2.2*1.68</f>
        <v>175.3995322118227</v>
      </c>
      <c r="R20" s="4">
        <f>($A20*($J$5))/13.6*60/2.2*2.02</f>
        <v>210.89705658802495</v>
      </c>
      <c r="S20" s="3">
        <f>($A20*($J$5))/13.6*60/2.2*2.22449</f>
        <v>232.24672941064136</v>
      </c>
    </row>
    <row r="21" spans="1:19" ht="9.75">
      <c r="A21" s="15">
        <v>1300</v>
      </c>
      <c r="B21" s="1">
        <f>A21*($J$5)</f>
        <v>56.4016220644102</v>
      </c>
      <c r="C21" s="1">
        <f>$A21*($J$5)*1.1</f>
        <v>62.041784270851224</v>
      </c>
      <c r="D21" s="1">
        <f>$A21*($J$5)*1.2</f>
        <v>67.68194647729223</v>
      </c>
      <c r="E21" s="1">
        <f>$A21*($J$5)*1.3</f>
        <v>73.32210868373326</v>
      </c>
      <c r="F21" s="38">
        <f>$A21*($J$5)*1.4</f>
        <v>78.96227089017427</v>
      </c>
      <c r="G21" s="1">
        <f>$A21*($J$5)*1.5</f>
        <v>84.6024330966153</v>
      </c>
      <c r="H21" s="1">
        <f>$A21*($J$5)*1.6</f>
        <v>90.24259530305632</v>
      </c>
      <c r="I21" s="3">
        <f>$A21*($J$5)*1.68</f>
        <v>94.75472506820913</v>
      </c>
      <c r="J21" s="1">
        <f>$A21*($J$5)*1.7</f>
        <v>95.88275750949734</v>
      </c>
      <c r="K21" s="1">
        <f>$A21*($J$5)*1.8</f>
        <v>101.52291971593836</v>
      </c>
      <c r="L21" s="1">
        <f>$A21*($J$5)*1.9</f>
        <v>107.16308192237938</v>
      </c>
      <c r="M21" s="1">
        <f>$A21*($J$5)*2</f>
        <v>112.8032441288204</v>
      </c>
      <c r="O21" s="1">
        <f>($A21*($J$5))/13.6*60/2.2</f>
        <v>113.1048570810365</v>
      </c>
      <c r="P21" s="1">
        <f>($A21*($J$5))/13.6*60/2.2*1.4</f>
        <v>158.3467999134511</v>
      </c>
      <c r="Q21" s="4">
        <f>($A21*($J$5))/13.6*60/2.2*1.68</f>
        <v>190.01615989614132</v>
      </c>
      <c r="R21" s="4">
        <f>($A21*($J$5))/13.6*60/2.2*2.02</f>
        <v>228.47181130369373</v>
      </c>
      <c r="S21" s="3">
        <f>($A21*($J$5))/13.6*60/2.2*2.22449</f>
        <v>251.60062352819486</v>
      </c>
    </row>
    <row r="22" spans="1:19" ht="9.75">
      <c r="A22" s="15">
        <v>1400</v>
      </c>
      <c r="B22" s="1">
        <f>A22*($J$5)</f>
        <v>60.74020837705713</v>
      </c>
      <c r="C22" s="1">
        <f>$A22*($J$5)*1.1</f>
        <v>66.81422921476285</v>
      </c>
      <c r="D22" s="1">
        <f>$A22*($J$5)*1.2</f>
        <v>72.88825005246855</v>
      </c>
      <c r="E22" s="1">
        <f>$A22*($J$5)*1.3</f>
        <v>78.96227089017427</v>
      </c>
      <c r="F22" s="38">
        <f>$A22*($J$5)*1.4</f>
        <v>85.03629172787997</v>
      </c>
      <c r="G22" s="1">
        <f>$A22*($J$5)*1.5</f>
        <v>91.1103125655857</v>
      </c>
      <c r="H22" s="1">
        <f>$A22*($J$5)*1.6</f>
        <v>97.18433340329142</v>
      </c>
      <c r="I22" s="3">
        <f>$A22*($J$5)*1.68</f>
        <v>102.04355007345598</v>
      </c>
      <c r="J22" s="1">
        <f>$A22*($J$5)*1.7</f>
        <v>103.25835424099712</v>
      </c>
      <c r="K22" s="1">
        <f>$A22*($J$5)*1.8</f>
        <v>109.33237507870284</v>
      </c>
      <c r="L22" s="1">
        <f>$A22*($J$5)*1.9</f>
        <v>115.40639591640854</v>
      </c>
      <c r="M22" s="1">
        <f>$A22*($J$5)*2</f>
        <v>121.48041675411426</v>
      </c>
      <c r="O22" s="1">
        <f>($A22*($J$5))/13.6*60/2.2</f>
        <v>121.80523070265465</v>
      </c>
      <c r="P22" s="1">
        <f>($A22*($J$5))/13.6*60/2.2*1.4</f>
        <v>170.52732298371652</v>
      </c>
      <c r="Q22" s="4">
        <f>($A22*($J$5))/13.6*60/2.2*1.68</f>
        <v>204.63278758045982</v>
      </c>
      <c r="R22" s="4">
        <f>($A22*($J$5))/13.6*60/2.2*2.02</f>
        <v>246.04656601936242</v>
      </c>
      <c r="S22" s="3">
        <f>($A22*($J$5))/13.6*60/2.2*2.22449</f>
        <v>270.95451764574824</v>
      </c>
    </row>
    <row r="23" spans="1:19" ht="9.75">
      <c r="A23" s="15">
        <v>1500</v>
      </c>
      <c r="B23" s="1">
        <f>A23*($J$5)</f>
        <v>65.07879468970407</v>
      </c>
      <c r="C23" s="1">
        <f>$A23*($J$5)*1.1</f>
        <v>71.58667415867448</v>
      </c>
      <c r="D23" s="1">
        <f>$A23*($J$5)*1.2</f>
        <v>78.09455362764488</v>
      </c>
      <c r="E23" s="1">
        <f>$A23*($J$5)*1.3</f>
        <v>84.60243309661529</v>
      </c>
      <c r="F23" s="38">
        <f>$A23*($J$5)*1.4</f>
        <v>91.11031256558569</v>
      </c>
      <c r="G23" s="1">
        <f>$A23*($J$5)*1.5</f>
        <v>97.6181920345561</v>
      </c>
      <c r="H23" s="1">
        <f>$A23*($J$5)*1.6</f>
        <v>104.12607150352652</v>
      </c>
      <c r="I23" s="3">
        <f>$A23*($J$5)*1.68</f>
        <v>109.33237507870282</v>
      </c>
      <c r="J23" s="1">
        <f>$A23*($J$5)*1.7</f>
        <v>110.63395097249692</v>
      </c>
      <c r="K23" s="1">
        <f>$A23*($J$5)*1.8</f>
        <v>117.14183044146732</v>
      </c>
      <c r="L23" s="1">
        <f>$A23*($J$5)*1.9</f>
        <v>123.64970991043772</v>
      </c>
      <c r="M23" s="1">
        <f>$A23*($J$5)*2</f>
        <v>130.15758937940814</v>
      </c>
      <c r="O23" s="1">
        <f>($A23*($J$5))/13.6*60/2.2</f>
        <v>130.50560432427287</v>
      </c>
      <c r="P23" s="1">
        <f>($A23*($J$5))/13.6*60/2.2*1.4</f>
        <v>182.707846053982</v>
      </c>
      <c r="Q23" s="4">
        <f>($A23*($J$5))/13.6*60/2.2*1.68</f>
        <v>219.2494152647784</v>
      </c>
      <c r="R23" s="4">
        <f>($A23*($J$5))/13.6*60/2.2*2.02</f>
        <v>263.6213207350312</v>
      </c>
      <c r="S23" s="3">
        <f>($A23*($J$5))/13.6*60/2.2*2.22449</f>
        <v>290.3084117633017</v>
      </c>
    </row>
    <row r="24" spans="1:19" ht="9.75">
      <c r="A24" s="15">
        <v>1600</v>
      </c>
      <c r="B24" s="1">
        <f>A24*($J$5)</f>
        <v>69.41738100235101</v>
      </c>
      <c r="C24" s="1">
        <f>$A24*($J$5)*1.1</f>
        <v>76.35911910258612</v>
      </c>
      <c r="D24" s="1">
        <f>$A24*($J$5)*1.2</f>
        <v>83.3008572028212</v>
      </c>
      <c r="E24" s="1">
        <f>$A24*($J$5)*1.3</f>
        <v>90.24259530305632</v>
      </c>
      <c r="F24" s="38">
        <f>$A24*($J$5)*1.4</f>
        <v>97.1843334032914</v>
      </c>
      <c r="G24" s="1">
        <f>$A24*($J$5)*1.5</f>
        <v>104.1260715035265</v>
      </c>
      <c r="H24" s="1">
        <f>$A24*($J$5)*1.6</f>
        <v>111.06780960376162</v>
      </c>
      <c r="I24" s="3">
        <f>$A24*($J$5)*1.68</f>
        <v>116.62120008394969</v>
      </c>
      <c r="J24" s="1">
        <f>$A24*($J$5)*1.7</f>
        <v>118.0095477039967</v>
      </c>
      <c r="K24" s="1">
        <f>$A24*($J$5)*1.8</f>
        <v>124.95128580423182</v>
      </c>
      <c r="L24" s="1">
        <f>$A24*($J$5)*1.9</f>
        <v>131.8930239044669</v>
      </c>
      <c r="M24" s="1">
        <f>$A24*($J$5)*2</f>
        <v>138.83476200470201</v>
      </c>
      <c r="O24" s="1">
        <f>($A24*($J$5))/13.6*60/2.2</f>
        <v>139.20597794589102</v>
      </c>
      <c r="P24" s="1">
        <f>($A24*($J$5))/13.6*60/2.2*1.4</f>
        <v>194.88836912424742</v>
      </c>
      <c r="Q24" s="4">
        <f>($A24*($J$5))/13.6*60/2.2*1.68</f>
        <v>233.8660429490969</v>
      </c>
      <c r="R24" s="4">
        <f>($A24*($J$5))/13.6*60/2.2*2.02</f>
        <v>281.1960754506999</v>
      </c>
      <c r="S24" s="3">
        <f>($A24*($J$5))/13.6*60/2.2*2.22449</f>
        <v>309.6623058808551</v>
      </c>
    </row>
    <row r="25" spans="1:19" ht="9.75">
      <c r="A25" s="15">
        <v>1700</v>
      </c>
      <c r="B25" s="1">
        <f>A25*($J$5)</f>
        <v>73.75596731499795</v>
      </c>
      <c r="C25" s="1">
        <f>$A25*($J$5)*1.1</f>
        <v>81.13156404649774</v>
      </c>
      <c r="D25" s="1">
        <f>$A25*($J$5)*1.2</f>
        <v>88.50716077799753</v>
      </c>
      <c r="E25" s="1">
        <f>$A25*($J$5)*1.3</f>
        <v>95.88275750949734</v>
      </c>
      <c r="F25" s="38">
        <f>$A25*($J$5)*1.4</f>
        <v>103.25835424099712</v>
      </c>
      <c r="G25" s="1">
        <f>$A25*($J$5)*1.5</f>
        <v>110.63395097249692</v>
      </c>
      <c r="H25" s="1">
        <f>$A25*($J$5)*1.6</f>
        <v>118.00954770399672</v>
      </c>
      <c r="I25" s="3">
        <f>$A25*($J$5)*1.68</f>
        <v>123.91002508919655</v>
      </c>
      <c r="J25" s="1">
        <f>$A25*($J$5)*1.7</f>
        <v>125.3851444354965</v>
      </c>
      <c r="K25" s="1">
        <f>$A25*($J$5)*1.8</f>
        <v>132.7607411669963</v>
      </c>
      <c r="L25" s="1">
        <f>$A25*($J$5)*1.9</f>
        <v>140.1363378984961</v>
      </c>
      <c r="M25" s="1">
        <f>$A25*($J$5)*2</f>
        <v>147.5119346299959</v>
      </c>
      <c r="O25" s="1">
        <f>($A25*($J$5))/13.6*60/2.2</f>
        <v>147.90635156750923</v>
      </c>
      <c r="P25" s="1">
        <f>($A25*($J$5))/13.6*60/2.2*1.4</f>
        <v>207.06889219451293</v>
      </c>
      <c r="Q25" s="4">
        <f>($A25*($J$5))/13.6*60/2.2*1.68</f>
        <v>248.4826706334155</v>
      </c>
      <c r="R25" s="4">
        <f>($A25*($J$5))/13.6*60/2.2*2.02</f>
        <v>298.7708301663686</v>
      </c>
      <c r="S25" s="3">
        <f>($A25*($J$5))/13.6*60/2.2*2.22449</f>
        <v>329.0161999984086</v>
      </c>
    </row>
    <row r="26" spans="1:19" ht="9.75">
      <c r="A26" s="15">
        <v>1800</v>
      </c>
      <c r="B26" s="1">
        <f>A26*($J$5)</f>
        <v>78.09455362764488</v>
      </c>
      <c r="C26" s="1">
        <f>$A26*($J$5)*1.1</f>
        <v>85.90400899040938</v>
      </c>
      <c r="D26" s="1">
        <f>$A26*($J$5)*1.2</f>
        <v>93.71346435317386</v>
      </c>
      <c r="E26" s="1">
        <f>$A26*($J$5)*1.3</f>
        <v>101.52291971593836</v>
      </c>
      <c r="F26" s="38">
        <f>$A26*($J$5)*1.4</f>
        <v>109.33237507870284</v>
      </c>
      <c r="G26" s="1">
        <f>$A26*($J$5)*1.5</f>
        <v>117.14183044146733</v>
      </c>
      <c r="H26" s="1">
        <f>$A26*($J$5)*1.6</f>
        <v>124.95128580423182</v>
      </c>
      <c r="I26" s="3">
        <f>$A26*($J$5)*1.68</f>
        <v>131.1988500944434</v>
      </c>
      <c r="J26" s="1">
        <f>$A26*($J$5)*1.7</f>
        <v>132.7607411669963</v>
      </c>
      <c r="K26" s="1">
        <f>$A26*($J$5)*1.8</f>
        <v>140.5701965297608</v>
      </c>
      <c r="L26" s="1">
        <f>$A26*($J$5)*1.9</f>
        <v>148.3796518925253</v>
      </c>
      <c r="M26" s="1">
        <f>$A26*($J$5)*2</f>
        <v>156.18910725528977</v>
      </c>
      <c r="O26" s="1">
        <f>($A26*($J$5))/13.6*60/2.2</f>
        <v>156.60672518912745</v>
      </c>
      <c r="P26" s="1">
        <f>($A26*($J$5))/13.6*60/2.2*1.4</f>
        <v>219.2494152647784</v>
      </c>
      <c r="Q26" s="4">
        <f>($A26*($J$5))/13.6*60/2.2*1.68</f>
        <v>263.0992983177341</v>
      </c>
      <c r="R26" s="4">
        <f>($A26*($J$5))/13.6*60/2.2*2.02</f>
        <v>316.34558488203743</v>
      </c>
      <c r="S26" s="3">
        <f>($A26*($J$5))/13.6*60/2.2*2.22449</f>
        <v>348.3700941159621</v>
      </c>
    </row>
    <row r="27" spans="1:19" ht="9.75">
      <c r="A27" s="15">
        <v>1900</v>
      </c>
      <c r="B27" s="1">
        <f>A27*($J$5)</f>
        <v>82.43313994029182</v>
      </c>
      <c r="C27" s="1">
        <f>$A27*($J$5)*1.1</f>
        <v>90.67645393432102</v>
      </c>
      <c r="D27" s="1">
        <f>$A27*($J$5)*1.2</f>
        <v>98.91976792835018</v>
      </c>
      <c r="E27" s="1">
        <f>$A27*($J$5)*1.3</f>
        <v>107.16308192237938</v>
      </c>
      <c r="F27" s="38">
        <f>$A27*($J$5)*1.4</f>
        <v>115.40639591640854</v>
      </c>
      <c r="G27" s="1">
        <f>$A27*($J$5)*1.5</f>
        <v>123.64970991043774</v>
      </c>
      <c r="H27" s="1">
        <f>$A27*($J$5)*1.6</f>
        <v>131.89302390446693</v>
      </c>
      <c r="I27" s="3">
        <f>$A27*($J$5)*1.68</f>
        <v>138.48767509969025</v>
      </c>
      <c r="J27" s="1">
        <f>$A27*($J$5)*1.7</f>
        <v>140.1363378984961</v>
      </c>
      <c r="K27" s="1">
        <f>$A27*($J$5)*1.8</f>
        <v>148.3796518925253</v>
      </c>
      <c r="L27" s="1">
        <f>$A27*($J$5)*1.9</f>
        <v>156.62296588655445</v>
      </c>
      <c r="M27" s="1">
        <f>$A27*($J$5)*2</f>
        <v>164.86627988058365</v>
      </c>
      <c r="O27" s="1">
        <f>($A27*($J$5))/13.6*60/2.2</f>
        <v>165.3070988107456</v>
      </c>
      <c r="P27" s="1">
        <f>($A27*($J$5))/13.6*60/2.2*1.4</f>
        <v>231.42993833504383</v>
      </c>
      <c r="Q27" s="4">
        <f>($A27*($J$5))/13.6*60/2.2*1.68</f>
        <v>277.7159260020526</v>
      </c>
      <c r="R27" s="4">
        <f>($A27*($J$5))/13.6*60/2.2*2.02</f>
        <v>333.9203395977061</v>
      </c>
      <c r="S27" s="3">
        <f>($A27*($J$5))/13.6*60/2.2*2.22449</f>
        <v>367.72398823351546</v>
      </c>
    </row>
    <row r="28" spans="1:19" s="40" customFormat="1" ht="9.75">
      <c r="A28" s="39">
        <v>2000</v>
      </c>
      <c r="B28" s="40">
        <f>A28*($J$5)</f>
        <v>86.77172625293876</v>
      </c>
      <c r="C28" s="40">
        <f>$A28*($J$5)*1.1</f>
        <v>95.44889887823264</v>
      </c>
      <c r="D28" s="40">
        <f>$A28*($J$5)*1.2</f>
        <v>104.12607150352652</v>
      </c>
      <c r="E28" s="40">
        <f>$A28*($J$5)*1.3</f>
        <v>112.8032441288204</v>
      </c>
      <c r="F28" s="40">
        <f>$A28*($J$5)*1.4</f>
        <v>121.48041675411426</v>
      </c>
      <c r="G28" s="40">
        <f>$A28*($J$5)*1.5</f>
        <v>130.15758937940814</v>
      </c>
      <c r="H28" s="40">
        <f>$A28*($J$5)*1.6</f>
        <v>138.83476200470201</v>
      </c>
      <c r="I28" s="40">
        <f>$A28*($J$5)*1.68</f>
        <v>145.77650010493713</v>
      </c>
      <c r="J28" s="40">
        <f>$A28*($J$5)*1.7</f>
        <v>147.5119346299959</v>
      </c>
      <c r="K28" s="40">
        <f>$A28*($J$5)*1.8</f>
        <v>156.18910725528977</v>
      </c>
      <c r="L28" s="40">
        <f>$A28*($J$5)*1.9</f>
        <v>164.86627988058365</v>
      </c>
      <c r="M28" s="40">
        <f>$A28*($J$5)*2</f>
        <v>173.54345250587753</v>
      </c>
      <c r="O28" s="40">
        <f>($A28*($J$5))/13.6*60/2.2</f>
        <v>174.0074724323638</v>
      </c>
      <c r="P28" s="40">
        <f>($A28*($J$5))/13.6*60/2.2*1.4</f>
        <v>243.6104614053093</v>
      </c>
      <c r="Q28" s="40">
        <f>($A28*($J$5))/13.6*60/2.2*1.68</f>
        <v>292.33255368637117</v>
      </c>
      <c r="R28" s="40">
        <f>($A28*($J$5))/13.6*60/2.2*2.02</f>
        <v>351.4950943133749</v>
      </c>
      <c r="S28" s="40">
        <f>($A28*($J$5))/13.6*60/2.2*2.22449</f>
        <v>387.077882351069</v>
      </c>
    </row>
    <row r="29" spans="1:19" ht="9.75">
      <c r="A29" s="15">
        <v>2100</v>
      </c>
      <c r="B29" s="1">
        <f>A29*($J$5)</f>
        <v>91.1103125655857</v>
      </c>
      <c r="C29" s="1">
        <f>$A29*($J$5)*1.1</f>
        <v>100.22134382214428</v>
      </c>
      <c r="D29" s="1">
        <f>$A29*($J$5)*1.2</f>
        <v>109.33237507870284</v>
      </c>
      <c r="E29" s="1">
        <f>$A29*($J$5)*1.3</f>
        <v>118.44340633526141</v>
      </c>
      <c r="F29" s="38">
        <f>$A29*($J$5)*1.4</f>
        <v>127.55443759181998</v>
      </c>
      <c r="G29" s="1">
        <f>$A29*($J$5)*1.5</f>
        <v>136.66546884837857</v>
      </c>
      <c r="H29" s="1">
        <f>$A29*($J$5)*1.6</f>
        <v>145.77650010493713</v>
      </c>
      <c r="I29" s="3">
        <f>$A29*($J$5)*1.68</f>
        <v>153.06532511018398</v>
      </c>
      <c r="J29" s="1">
        <f>$A29*($J$5)*1.7</f>
        <v>154.8875313614957</v>
      </c>
      <c r="K29" s="1">
        <f>$A29*($J$5)*1.8</f>
        <v>163.99856261805428</v>
      </c>
      <c r="L29" s="1">
        <f>$A29*($J$5)*1.9</f>
        <v>173.1095938746128</v>
      </c>
      <c r="M29" s="1">
        <f>$A29*($J$5)*2</f>
        <v>182.2206251311714</v>
      </c>
      <c r="O29" s="1">
        <f>($A29*($J$5))/13.6*60/2.2</f>
        <v>182.70784605398202</v>
      </c>
      <c r="P29" s="1">
        <f>($A29*($J$5))/13.6*60/2.2*1.4</f>
        <v>255.79098447557482</v>
      </c>
      <c r="Q29" s="4">
        <f>($A29*($J$5))/13.6*60/2.2*1.68</f>
        <v>306.9491813706898</v>
      </c>
      <c r="R29" s="4">
        <f>($A29*($J$5))/13.6*60/2.2*2.02</f>
        <v>369.06984902904367</v>
      </c>
      <c r="S29" s="3">
        <f>($A29*($J$5))/13.6*60/2.2*2.22449</f>
        <v>406.43177646862245</v>
      </c>
    </row>
    <row r="30" spans="1:19" ht="9.75">
      <c r="A30" s="15">
        <v>2200</v>
      </c>
      <c r="B30" s="1">
        <f>A30*($J$5)</f>
        <v>95.44889887823264</v>
      </c>
      <c r="C30" s="1">
        <f>$A30*($J$5)*1.1</f>
        <v>104.99378876605591</v>
      </c>
      <c r="D30" s="1">
        <f>$A30*($J$5)*1.2</f>
        <v>114.53867865387916</v>
      </c>
      <c r="E30" s="1">
        <f>$A30*($J$5)*1.3</f>
        <v>124.08356854170243</v>
      </c>
      <c r="F30" s="38">
        <f>$A30*($J$5)*1.4</f>
        <v>133.6284584295257</v>
      </c>
      <c r="G30" s="1">
        <f>$A30*($J$5)*1.5</f>
        <v>143.17334831734897</v>
      </c>
      <c r="H30" s="1">
        <f>$A30*($J$5)*1.6</f>
        <v>152.71823820517224</v>
      </c>
      <c r="I30" s="3">
        <f>$A30*($J$5)*1.68</f>
        <v>160.35415011543083</v>
      </c>
      <c r="J30" s="1">
        <f>$A30*($J$5)*1.7</f>
        <v>162.2631280929955</v>
      </c>
      <c r="K30" s="1">
        <f>$A30*($J$5)*1.8</f>
        <v>171.80801798081876</v>
      </c>
      <c r="L30" s="1">
        <f>$A30*($J$5)*1.9</f>
        <v>181.352907868642</v>
      </c>
      <c r="M30" s="1">
        <f>$A30*($J$5)*2</f>
        <v>190.89779775646528</v>
      </c>
      <c r="O30" s="1">
        <f>($A30*($J$5))/13.6*60/2.2</f>
        <v>191.4082196756002</v>
      </c>
      <c r="P30" s="1">
        <f>($A30*($J$5))/13.6*60/2.2*1.4</f>
        <v>267.97150754584027</v>
      </c>
      <c r="Q30" s="4">
        <f>($A30*($J$5))/13.6*60/2.2*1.68</f>
        <v>321.56580905500834</v>
      </c>
      <c r="R30" s="4">
        <f>($A30*($J$5))/13.6*60/2.2*2.02</f>
        <v>386.6446037447124</v>
      </c>
      <c r="S30" s="3">
        <f>($A30*($J$5))/13.6*60/2.2*2.22449</f>
        <v>425.78567058617585</v>
      </c>
    </row>
    <row r="31" spans="1:19" ht="9.75">
      <c r="A31" s="15">
        <v>2300</v>
      </c>
      <c r="B31" s="1">
        <f>A31*($J$5)</f>
        <v>99.78748519087958</v>
      </c>
      <c r="C31" s="1">
        <f>$A31*($J$5)*1.1</f>
        <v>109.76623370996755</v>
      </c>
      <c r="D31" s="1">
        <f>$A31*($J$5)*1.2</f>
        <v>119.7449822290555</v>
      </c>
      <c r="E31" s="1">
        <f>$A31*($J$5)*1.3</f>
        <v>129.72373074814345</v>
      </c>
      <c r="F31" s="38">
        <f>$A31*($J$5)*1.4</f>
        <v>139.7024792672314</v>
      </c>
      <c r="G31" s="1">
        <f>$A31*($J$5)*1.5</f>
        <v>149.68122778631937</v>
      </c>
      <c r="H31" s="1">
        <f>$A31*($J$5)*1.6</f>
        <v>159.65997630540733</v>
      </c>
      <c r="I31" s="3">
        <f>$A31*($J$5)*1.68</f>
        <v>167.64297512067768</v>
      </c>
      <c r="J31" s="1">
        <f>$A31*($J$5)*1.7</f>
        <v>169.63872482449528</v>
      </c>
      <c r="K31" s="1">
        <f>$A31*($J$5)*1.8</f>
        <v>179.61747334358324</v>
      </c>
      <c r="L31" s="1">
        <f>$A31*($J$5)*1.9</f>
        <v>189.5962218626712</v>
      </c>
      <c r="M31" s="1">
        <f>$A31*($J$5)*2</f>
        <v>199.57497038175916</v>
      </c>
      <c r="O31" s="1">
        <f>($A31*($J$5))/13.6*60/2.2</f>
        <v>200.1085932972184</v>
      </c>
      <c r="P31" s="1">
        <f>($A31*($J$5))/13.6*60/2.2*1.4</f>
        <v>280.1520306161057</v>
      </c>
      <c r="Q31" s="4">
        <f>($A31*($J$5))/13.6*60/2.2*1.68</f>
        <v>336.1824367393269</v>
      </c>
      <c r="R31" s="4">
        <f>($A31*($J$5))/13.6*60/2.2*2.02</f>
        <v>404.21935846038116</v>
      </c>
      <c r="S31" s="3">
        <f>($A31*($J$5))/13.6*60/2.2*2.22449</f>
        <v>445.1395647037293</v>
      </c>
    </row>
    <row r="32" spans="1:19" ht="9.75">
      <c r="A32" s="15">
        <v>2400</v>
      </c>
      <c r="B32" s="1">
        <f>A32*($J$5)</f>
        <v>104.12607150352652</v>
      </c>
      <c r="C32" s="1">
        <f>$A32*($J$5)*1.1</f>
        <v>114.53867865387917</v>
      </c>
      <c r="D32" s="1">
        <f>$A32*($J$5)*1.2</f>
        <v>124.95128580423182</v>
      </c>
      <c r="E32" s="1">
        <f>$A32*($J$5)*1.3</f>
        <v>135.3638929545845</v>
      </c>
      <c r="F32" s="38">
        <f>$A32*($J$5)*1.4</f>
        <v>145.77650010493713</v>
      </c>
      <c r="G32" s="1">
        <f>$A32*($J$5)*1.5</f>
        <v>156.18910725528977</v>
      </c>
      <c r="H32" s="1">
        <f>$A32*($J$5)*1.6</f>
        <v>166.60171440564244</v>
      </c>
      <c r="I32" s="3">
        <f>$A32*($J$5)*1.68</f>
        <v>174.93180012592455</v>
      </c>
      <c r="J32" s="1">
        <f>$A32*($J$5)*1.7</f>
        <v>177.01432155599508</v>
      </c>
      <c r="K32" s="1">
        <f>$A32*($J$5)*1.8</f>
        <v>187.42692870634772</v>
      </c>
      <c r="L32" s="1">
        <f>$A32*($J$5)*1.9</f>
        <v>197.83953585670037</v>
      </c>
      <c r="M32" s="1">
        <f>$A32*($J$5)*2</f>
        <v>208.25214300705304</v>
      </c>
      <c r="O32" s="1">
        <f>($A32*($J$5))/13.6*60/2.2</f>
        <v>208.80896691883657</v>
      </c>
      <c r="P32" s="1">
        <f>($A32*($J$5))/13.6*60/2.2*1.4</f>
        <v>292.33255368637117</v>
      </c>
      <c r="Q32" s="4">
        <f>($A32*($J$5))/13.6*60/2.2*1.68</f>
        <v>350.7990644236454</v>
      </c>
      <c r="R32" s="4">
        <f>($A32*($J$5))/13.6*60/2.2*2.02</f>
        <v>421.7941131760499</v>
      </c>
      <c r="S32" s="3">
        <f>($A32*($J$5))/13.6*60/2.2*2.22449</f>
        <v>464.49345882128273</v>
      </c>
    </row>
    <row r="33" spans="1:19" ht="9.75">
      <c r="A33" s="15">
        <v>2500</v>
      </c>
      <c r="B33" s="1">
        <f>A33*($J$5)</f>
        <v>108.46465781617346</v>
      </c>
      <c r="C33" s="1">
        <f>$A33*($J$5)*1.1</f>
        <v>119.31112359779081</v>
      </c>
      <c r="D33" s="1">
        <f>$A33*($J$5)*1.2</f>
        <v>130.15758937940814</v>
      </c>
      <c r="E33" s="1">
        <f>$A33*($J$5)*1.3</f>
        <v>141.0040551610255</v>
      </c>
      <c r="F33" s="38">
        <f>$A33*($J$5)*1.4</f>
        <v>151.85052094264282</v>
      </c>
      <c r="G33" s="1">
        <f>$A33*($J$5)*1.5</f>
        <v>162.69698672426017</v>
      </c>
      <c r="H33" s="1">
        <f>$A33*($J$5)*1.6</f>
        <v>173.54345250587755</v>
      </c>
      <c r="I33" s="3">
        <f>$A33*($J$5)*1.68</f>
        <v>182.2206251311714</v>
      </c>
      <c r="J33" s="1">
        <f>$A33*($J$5)*1.7</f>
        <v>184.38991828749488</v>
      </c>
      <c r="K33" s="1">
        <f>$A33*($J$5)*1.8</f>
        <v>195.23638406911223</v>
      </c>
      <c r="L33" s="1">
        <f>$A33*($J$5)*1.9</f>
        <v>206.08284985072956</v>
      </c>
      <c r="M33" s="1">
        <f>$A33*($J$5)*2</f>
        <v>216.9293156323469</v>
      </c>
      <c r="O33" s="1">
        <f>($A33*($J$5))/13.6*60/2.2</f>
        <v>217.5093405404548</v>
      </c>
      <c r="P33" s="1">
        <f>($A33*($J$5))/13.6*60/2.2*1.4</f>
        <v>304.5130767566367</v>
      </c>
      <c r="Q33" s="4">
        <f>($A33*($J$5))/13.6*60/2.2*1.68</f>
        <v>365.41569210796405</v>
      </c>
      <c r="R33" s="4">
        <f>($A33*($J$5))/13.6*60/2.2*2.02</f>
        <v>439.36886789171865</v>
      </c>
      <c r="S33" s="3">
        <f>($A33*($J$5))/13.6*60/2.2*2.22449</f>
        <v>483.84735293883625</v>
      </c>
    </row>
    <row r="34" spans="1:19" ht="9.75">
      <c r="A34" s="15">
        <v>2600</v>
      </c>
      <c r="B34" s="1">
        <f>A34*($J$5)</f>
        <v>112.8032441288204</v>
      </c>
      <c r="C34" s="1">
        <f>$A34*($J$5)*1.1</f>
        <v>124.08356854170245</v>
      </c>
      <c r="D34" s="1">
        <f>$A34*($J$5)*1.2</f>
        <v>135.36389295458446</v>
      </c>
      <c r="E34" s="1">
        <f>$A34*($J$5)*1.3</f>
        <v>146.64421736746652</v>
      </c>
      <c r="F34" s="38">
        <f>$A34*($J$5)*1.4</f>
        <v>157.92454178034853</v>
      </c>
      <c r="G34" s="1">
        <f>$A34*($J$5)*1.5</f>
        <v>169.2048661932306</v>
      </c>
      <c r="H34" s="1">
        <f>$A34*($J$5)*1.6</f>
        <v>180.48519060611264</v>
      </c>
      <c r="I34" s="3">
        <f>$A34*($J$5)*1.68</f>
        <v>189.50945013641825</v>
      </c>
      <c r="J34" s="1">
        <f>$A34*($J$5)*1.7</f>
        <v>191.76551501899468</v>
      </c>
      <c r="K34" s="1">
        <f>$A34*($J$5)*1.8</f>
        <v>203.04583943187671</v>
      </c>
      <c r="L34" s="1">
        <f>$A34*($J$5)*1.9</f>
        <v>214.32616384475875</v>
      </c>
      <c r="M34" s="1">
        <f>$A34*($J$5)*2</f>
        <v>225.6064882576408</v>
      </c>
      <c r="O34" s="1">
        <f>($A34*($J$5))/13.6*60/2.2</f>
        <v>226.209714162073</v>
      </c>
      <c r="P34" s="1">
        <f>($A34*($J$5))/13.6*60/2.2*1.4</f>
        <v>316.6935998269022</v>
      </c>
      <c r="Q34" s="4">
        <f>($A34*($J$5))/13.6*60/2.2*1.68</f>
        <v>380.03231979228264</v>
      </c>
      <c r="R34" s="4">
        <f>($A34*($J$5))/13.6*60/2.2*2.02</f>
        <v>456.94362260738745</v>
      </c>
      <c r="S34" s="3">
        <f>($A34*($J$5))/13.6*60/2.2*2.22449</f>
        <v>503.2012470563897</v>
      </c>
    </row>
    <row r="35" spans="1:19" ht="9.75">
      <c r="A35" s="15">
        <v>2700</v>
      </c>
      <c r="B35" s="1">
        <f>A35*($J$5)</f>
        <v>117.14183044146732</v>
      </c>
      <c r="C35" s="1">
        <f>$A35*($J$5)*1.1</f>
        <v>128.85601348561406</v>
      </c>
      <c r="D35" s="1">
        <f>$A35*($J$5)*1.2</f>
        <v>140.57019652976078</v>
      </c>
      <c r="E35" s="1">
        <f>$A35*($J$5)*1.3</f>
        <v>152.28437957390753</v>
      </c>
      <c r="F35" s="38">
        <f>$A35*($J$5)*1.4</f>
        <v>163.99856261805425</v>
      </c>
      <c r="G35" s="1">
        <f>$A35*($J$5)*1.5</f>
        <v>175.71274566220097</v>
      </c>
      <c r="H35" s="1">
        <f>$A35*($J$5)*1.6</f>
        <v>187.42692870634772</v>
      </c>
      <c r="I35" s="3">
        <f>$A35*($J$5)*1.68</f>
        <v>196.7982751416651</v>
      </c>
      <c r="J35" s="1">
        <f>$A35*($J$5)*1.7</f>
        <v>199.14111175049445</v>
      </c>
      <c r="K35" s="1">
        <f>$A35*($J$5)*1.8</f>
        <v>210.85529479464117</v>
      </c>
      <c r="L35" s="1">
        <f>$A35*($J$5)*1.9</f>
        <v>222.5694778387879</v>
      </c>
      <c r="M35" s="1">
        <f>$A35*($J$5)*2</f>
        <v>234.28366088293464</v>
      </c>
      <c r="O35" s="1">
        <f>($A35*($J$5))/13.6*60/2.2</f>
        <v>234.91008778369115</v>
      </c>
      <c r="P35" s="1">
        <f>($A35*($J$5))/13.6*60/2.2*1.4</f>
        <v>328.8741228971676</v>
      </c>
      <c r="Q35" s="4">
        <f>($A35*($J$5))/13.6*60/2.2*1.68</f>
        <v>394.6489474766011</v>
      </c>
      <c r="R35" s="4">
        <f>($A35*($J$5))/13.6*60/2.2*2.02</f>
        <v>474.51837732305614</v>
      </c>
      <c r="S35" s="3">
        <f>($A35*($J$5))/13.6*60/2.2*2.22449</f>
        <v>522.5551411739431</v>
      </c>
    </row>
    <row r="36" spans="1:19" ht="9.75">
      <c r="A36" s="15">
        <v>2800</v>
      </c>
      <c r="B36" s="1">
        <f>A36*($J$5)</f>
        <v>121.48041675411426</v>
      </c>
      <c r="C36" s="1">
        <f>$A36*($J$5)*1.1</f>
        <v>133.6284584295257</v>
      </c>
      <c r="D36" s="1">
        <f>$A36*($J$5)*1.2</f>
        <v>145.7765001049371</v>
      </c>
      <c r="E36" s="1">
        <f>$A36*($J$5)*1.3</f>
        <v>157.92454178034853</v>
      </c>
      <c r="F36" s="38">
        <f>$A36*($J$5)*1.4</f>
        <v>170.07258345575994</v>
      </c>
      <c r="G36" s="1">
        <f>$A36*($J$5)*1.5</f>
        <v>182.2206251311714</v>
      </c>
      <c r="H36" s="1">
        <f>$A36*($J$5)*1.6</f>
        <v>194.36866680658284</v>
      </c>
      <c r="I36" s="3">
        <f>$A36*($J$5)*1.68</f>
        <v>204.08710014691195</v>
      </c>
      <c r="J36" s="1">
        <f>$A36*($J$5)*1.7</f>
        <v>206.51670848199424</v>
      </c>
      <c r="K36" s="1">
        <f>$A36*($J$5)*1.8</f>
        <v>218.66475015740568</v>
      </c>
      <c r="L36" s="1">
        <f>$A36*($J$5)*1.9</f>
        <v>230.81279183281708</v>
      </c>
      <c r="M36" s="1">
        <f>$A36*($J$5)*2</f>
        <v>242.96083350822852</v>
      </c>
      <c r="O36" s="1">
        <f>($A36*($J$5))/13.6*60/2.2</f>
        <v>243.6104614053093</v>
      </c>
      <c r="P36" s="1">
        <f>($A36*($J$5))/13.6*60/2.2*1.4</f>
        <v>341.05464596743303</v>
      </c>
      <c r="Q36" s="4">
        <f>($A36*($J$5))/13.6*60/2.2*1.68</f>
        <v>409.26557516091964</v>
      </c>
      <c r="R36" s="4">
        <f>($A36*($J$5))/13.6*60/2.2*2.02</f>
        <v>492.09313203872483</v>
      </c>
      <c r="S36" s="3">
        <f>($A36*($J$5))/13.6*60/2.2*2.22449</f>
        <v>541.9090352914965</v>
      </c>
    </row>
    <row r="37" spans="1:19" ht="9.75">
      <c r="A37" s="15">
        <v>2900</v>
      </c>
      <c r="B37" s="1">
        <f>A37*($J$5)</f>
        <v>125.8190030667612</v>
      </c>
      <c r="C37" s="1">
        <f>$A37*($J$5)*1.1</f>
        <v>138.40090337343733</v>
      </c>
      <c r="D37" s="1">
        <f>$A37*($J$5)*1.2</f>
        <v>150.98280368011342</v>
      </c>
      <c r="E37" s="1">
        <f>$A37*($J$5)*1.3</f>
        <v>163.56470398678957</v>
      </c>
      <c r="F37" s="38">
        <f>$A37*($J$5)*1.4</f>
        <v>176.14660429346566</v>
      </c>
      <c r="G37" s="1">
        <f>$A37*($J$5)*1.5</f>
        <v>188.7285046001418</v>
      </c>
      <c r="H37" s="1">
        <f>$A37*($J$5)*1.6</f>
        <v>201.31040490681792</v>
      </c>
      <c r="I37" s="3">
        <f>$A37*($J$5)*1.68</f>
        <v>211.3759251521588</v>
      </c>
      <c r="J37" s="1">
        <f>$A37*($J$5)*1.7</f>
        <v>213.89230521349404</v>
      </c>
      <c r="K37" s="1">
        <f>$A37*($J$5)*1.8</f>
        <v>226.47420552017016</v>
      </c>
      <c r="L37" s="1">
        <f>$A37*($J$5)*1.9</f>
        <v>239.05610582684628</v>
      </c>
      <c r="M37" s="1">
        <f>$A37*($J$5)*2</f>
        <v>251.6380061335224</v>
      </c>
      <c r="O37" s="1">
        <f>($A37*($J$5))/13.6*60/2.2</f>
        <v>252.3108350269275</v>
      </c>
      <c r="P37" s="1">
        <f>($A37*($J$5))/13.6*60/2.2*1.4</f>
        <v>353.2351690376985</v>
      </c>
      <c r="Q37" s="4">
        <f>($A37*($J$5))/13.6*60/2.2*1.68</f>
        <v>423.88220284523817</v>
      </c>
      <c r="R37" s="4">
        <f>($A37*($J$5))/13.6*60/2.2*2.02</f>
        <v>509.6678867543935</v>
      </c>
      <c r="S37" s="3">
        <f>($A37*($J$5))/13.6*60/2.2*2.22449</f>
        <v>561.2629294090499</v>
      </c>
    </row>
    <row r="38" spans="1:19" s="40" customFormat="1" ht="9.75">
      <c r="A38" s="39">
        <v>3000</v>
      </c>
      <c r="B38" s="40">
        <f>A38*($J$5)</f>
        <v>130.15758937940814</v>
      </c>
      <c r="C38" s="40">
        <f>$A38*($J$5)*1.1</f>
        <v>143.17334831734897</v>
      </c>
      <c r="D38" s="40">
        <f>$A38*($J$5)*1.2</f>
        <v>156.18910725528977</v>
      </c>
      <c r="E38" s="40">
        <f>$A38*($J$5)*1.3</f>
        <v>169.20486619323057</v>
      </c>
      <c r="F38" s="40">
        <f>$A38*($J$5)*1.4</f>
        <v>182.22062513117137</v>
      </c>
      <c r="G38" s="40">
        <f>$A38*($J$5)*1.5</f>
        <v>195.2363840691122</v>
      </c>
      <c r="H38" s="40">
        <f>$A38*($J$5)*1.6</f>
        <v>208.25214300705304</v>
      </c>
      <c r="I38" s="40">
        <f>$A38*($J$5)*1.68</f>
        <v>218.66475015740565</v>
      </c>
      <c r="J38" s="40">
        <f>$A38*($J$5)*1.7</f>
        <v>221.26790194499384</v>
      </c>
      <c r="K38" s="40">
        <f>$A38*($J$5)*1.8</f>
        <v>234.28366088293464</v>
      </c>
      <c r="L38" s="40">
        <f>$A38*($J$5)*1.9</f>
        <v>247.29941982087544</v>
      </c>
      <c r="M38" s="40">
        <f>$A38*($J$5)*2</f>
        <v>260.3151787588163</v>
      </c>
      <c r="O38" s="40">
        <f>($A38*($J$5))/13.6*60/2.2</f>
        <v>261.01120864854573</v>
      </c>
      <c r="P38" s="40">
        <f>($A38*($J$5))/13.6*60/2.2*1.4</f>
        <v>365.415692107964</v>
      </c>
      <c r="Q38" s="40">
        <f>($A38*($J$5))/13.6*60/2.2*1.68</f>
        <v>438.4988305295568</v>
      </c>
      <c r="R38" s="40">
        <f>($A38*($J$5))/13.6*60/2.2*2.02</f>
        <v>527.2426414700624</v>
      </c>
      <c r="S38" s="40">
        <f>($A38*($J$5))/13.6*60/2.2*2.22449</f>
        <v>580.6168235266034</v>
      </c>
    </row>
    <row r="39" spans="1:19" ht="9.75">
      <c r="A39" s="15">
        <v>3100</v>
      </c>
      <c r="B39" s="1">
        <f>A39*($J$5)</f>
        <v>134.4961756920551</v>
      </c>
      <c r="C39" s="1">
        <f>$A39*($J$5)*1.1</f>
        <v>147.9457932612606</v>
      </c>
      <c r="D39" s="1">
        <f>$A39*($J$5)*1.2</f>
        <v>161.3954108304661</v>
      </c>
      <c r="E39" s="1">
        <f>$A39*($J$5)*1.3</f>
        <v>174.84502839967163</v>
      </c>
      <c r="F39" s="38">
        <f>$A39*($J$5)*1.4</f>
        <v>188.29464596887712</v>
      </c>
      <c r="G39" s="1">
        <f>$A39*($J$5)*1.5</f>
        <v>201.74426353808263</v>
      </c>
      <c r="H39" s="1">
        <f>$A39*($J$5)*1.6</f>
        <v>215.19388110728815</v>
      </c>
      <c r="I39" s="3">
        <f>$A39*($J$5)*1.68</f>
        <v>225.95357516265256</v>
      </c>
      <c r="J39" s="1">
        <f>$A39*($J$5)*1.7</f>
        <v>228.64349867649364</v>
      </c>
      <c r="K39" s="1">
        <f>$A39*($J$5)*1.8</f>
        <v>242.09311624569918</v>
      </c>
      <c r="L39" s="1">
        <f>$A39*($J$5)*1.9</f>
        <v>255.54273381490466</v>
      </c>
      <c r="M39" s="1">
        <f>$A39*($J$5)*2</f>
        <v>268.9923513841102</v>
      </c>
      <c r="O39" s="1">
        <f>($A39*($J$5))/13.6*60/2.2</f>
        <v>269.7115822701639</v>
      </c>
      <c r="P39" s="1">
        <f>($A39*($J$5))/13.6*60/2.2*1.4</f>
        <v>377.59621517822944</v>
      </c>
      <c r="Q39" s="4">
        <f>($A39*($J$5))/13.6*60/2.2*1.68</f>
        <v>453.11545821387534</v>
      </c>
      <c r="R39" s="4">
        <f>($A39*($J$5))/13.6*60/2.2*2.02</f>
        <v>544.817396185731</v>
      </c>
      <c r="S39" s="3">
        <f>($A39*($J$5))/13.6*60/2.2*2.22449</f>
        <v>599.9707176441568</v>
      </c>
    </row>
    <row r="40" spans="1:19" ht="9.75">
      <c r="A40" s="15">
        <v>3200</v>
      </c>
      <c r="B40" s="1">
        <f>A40*($J$5)</f>
        <v>138.83476200470201</v>
      </c>
      <c r="C40" s="1">
        <f>$A40*($J$5)*1.1</f>
        <v>152.71823820517224</v>
      </c>
      <c r="D40" s="1">
        <f>$A40*($J$5)*1.2</f>
        <v>166.6017144056424</v>
      </c>
      <c r="E40" s="1">
        <f>$A40*($J$5)*1.3</f>
        <v>180.48519060611264</v>
      </c>
      <c r="F40" s="38">
        <f>$A40*($J$5)*1.4</f>
        <v>194.3686668065828</v>
      </c>
      <c r="G40" s="1">
        <f>$A40*($J$5)*1.5</f>
        <v>208.252143007053</v>
      </c>
      <c r="H40" s="1">
        <f>$A40*($J$5)*1.6</f>
        <v>222.13561920752323</v>
      </c>
      <c r="I40" s="3">
        <f>$A40*($J$5)*1.68</f>
        <v>233.24240016789938</v>
      </c>
      <c r="J40" s="1">
        <f>$A40*($J$5)*1.7</f>
        <v>236.0190954079934</v>
      </c>
      <c r="K40" s="1">
        <f>$A40*($J$5)*1.8</f>
        <v>249.90257160846363</v>
      </c>
      <c r="L40" s="1">
        <f>$A40*($J$5)*1.9</f>
        <v>263.7860478089338</v>
      </c>
      <c r="M40" s="1">
        <f>$A40*($J$5)*2</f>
        <v>277.66952400940403</v>
      </c>
      <c r="O40" s="1">
        <f>($A40*($J$5))/13.6*60/2.2</f>
        <v>278.41195589178204</v>
      </c>
      <c r="P40" s="1">
        <f>($A40*($J$5))/13.6*60/2.2*1.4</f>
        <v>389.77673824849484</v>
      </c>
      <c r="Q40" s="4">
        <f>($A40*($J$5))/13.6*60/2.2*1.68</f>
        <v>467.7320858981938</v>
      </c>
      <c r="R40" s="4">
        <f>($A40*($J$5))/13.6*60/2.2*2.02</f>
        <v>562.3921509013998</v>
      </c>
      <c r="S40" s="3">
        <f>($A40*($J$5))/13.6*60/2.2*2.22449</f>
        <v>619.3246117617102</v>
      </c>
    </row>
    <row r="41" spans="1:19" ht="9.75">
      <c r="A41" s="15">
        <v>3300</v>
      </c>
      <c r="B41" s="1">
        <f>A41*($J$5)</f>
        <v>143.17334831734897</v>
      </c>
      <c r="C41" s="1">
        <f>$A41*($J$5)*1.1</f>
        <v>157.49068314908388</v>
      </c>
      <c r="D41" s="1">
        <f>$A41*($J$5)*1.2</f>
        <v>171.80801798081876</v>
      </c>
      <c r="E41" s="1">
        <f>$A41*($J$5)*1.3</f>
        <v>186.12535281255367</v>
      </c>
      <c r="F41" s="38">
        <f>$A41*($J$5)*1.4</f>
        <v>200.44268764428855</v>
      </c>
      <c r="G41" s="1">
        <f>$A41*($J$5)*1.5</f>
        <v>214.76002247602344</v>
      </c>
      <c r="H41" s="1">
        <f>$A41*($J$5)*1.6</f>
        <v>229.07735730775835</v>
      </c>
      <c r="I41" s="3">
        <f>$A41*($J$5)*1.68</f>
        <v>240.53122517314625</v>
      </c>
      <c r="J41" s="1">
        <f>$A41*($J$5)*1.7</f>
        <v>243.39469213949323</v>
      </c>
      <c r="K41" s="1">
        <f>$A41*($J$5)*1.8</f>
        <v>257.71202697122817</v>
      </c>
      <c r="L41" s="1">
        <f>$A41*($J$5)*1.9</f>
        <v>272.029361802963</v>
      </c>
      <c r="M41" s="1">
        <f>$A41*($J$5)*2</f>
        <v>286.34669663469793</v>
      </c>
      <c r="O41" s="1">
        <f>($A41*($J$5))/13.6*60/2.2</f>
        <v>287.1123295134003</v>
      </c>
      <c r="P41" s="1">
        <f>($A41*($J$5))/13.6*60/2.2*1.4</f>
        <v>401.9572613187604</v>
      </c>
      <c r="Q41" s="4">
        <f>($A41*($J$5))/13.6*60/2.2*1.68</f>
        <v>482.3487135825125</v>
      </c>
      <c r="R41" s="4">
        <f>($A41*($J$5))/13.6*60/2.2*2.02</f>
        <v>579.9669056170686</v>
      </c>
      <c r="S41" s="3">
        <f>($A41*($J$5))/13.6*60/2.2*2.22449</f>
        <v>638.6785058792639</v>
      </c>
    </row>
    <row r="42" spans="1:19" ht="9.75">
      <c r="A42" s="15">
        <v>3400</v>
      </c>
      <c r="B42" s="1">
        <f>A42*($J$5)</f>
        <v>147.5119346299959</v>
      </c>
      <c r="C42" s="1">
        <f>$A42*($J$5)*1.1</f>
        <v>162.2631280929955</v>
      </c>
      <c r="D42" s="1">
        <f>$A42*($J$5)*1.2</f>
        <v>177.01432155599505</v>
      </c>
      <c r="E42" s="1">
        <f>$A42*($J$5)*1.3</f>
        <v>191.76551501899468</v>
      </c>
      <c r="F42" s="38">
        <f>$A42*($J$5)*1.4</f>
        <v>206.51670848199424</v>
      </c>
      <c r="G42" s="1">
        <f>$A42*($J$5)*1.5</f>
        <v>221.26790194499384</v>
      </c>
      <c r="H42" s="1">
        <f>$A42*($J$5)*1.6</f>
        <v>236.01909540799343</v>
      </c>
      <c r="I42" s="3">
        <f>$A42*($J$5)*1.68</f>
        <v>247.8200501783931</v>
      </c>
      <c r="J42" s="1">
        <f>$A42*($J$5)*1.7</f>
        <v>250.770288870993</v>
      </c>
      <c r="K42" s="1">
        <f>$A42*($J$5)*1.8</f>
        <v>265.5214823339926</v>
      </c>
      <c r="L42" s="1">
        <f>$A42*($J$5)*1.9</f>
        <v>280.2726757969922</v>
      </c>
      <c r="M42" s="1">
        <f>$A42*($J$5)*2</f>
        <v>295.0238692599918</v>
      </c>
      <c r="O42" s="1">
        <f>($A42*($J$5))/13.6*60/2.2</f>
        <v>295.81270313501847</v>
      </c>
      <c r="P42" s="1">
        <f>($A42*($J$5))/13.6*60/2.2*1.4</f>
        <v>414.13778438902585</v>
      </c>
      <c r="Q42" s="4">
        <f>($A42*($J$5))/13.6*60/2.2*1.68</f>
        <v>496.965341266831</v>
      </c>
      <c r="R42" s="4">
        <f>($A42*($J$5))/13.6*60/2.2*2.02</f>
        <v>597.5416603327373</v>
      </c>
      <c r="S42" s="3">
        <f>($A42*($J$5))/13.6*60/2.2*2.22449</f>
        <v>658.0323999968172</v>
      </c>
    </row>
    <row r="43" spans="1:19" ht="9.75">
      <c r="A43" s="15">
        <v>3500</v>
      </c>
      <c r="B43" s="1">
        <f>A43*($J$5)</f>
        <v>151.85052094264285</v>
      </c>
      <c r="C43" s="1">
        <f>$A43*($J$5)*1.1</f>
        <v>167.03557303690715</v>
      </c>
      <c r="D43" s="1">
        <f>$A43*($J$5)*1.2</f>
        <v>182.2206251311714</v>
      </c>
      <c r="E43" s="1">
        <f>$A43*($J$5)*1.3</f>
        <v>197.4056772254357</v>
      </c>
      <c r="F43" s="38">
        <f>$A43*($J$5)*1.4</f>
        <v>212.59072931969996</v>
      </c>
      <c r="G43" s="1">
        <f>$A43*($J$5)*1.5</f>
        <v>227.77578141396427</v>
      </c>
      <c r="H43" s="1">
        <f>$A43*($J$5)*1.6</f>
        <v>242.96083350822857</v>
      </c>
      <c r="I43" s="3">
        <f>$A43*($J$5)*1.68</f>
        <v>255.10887518363998</v>
      </c>
      <c r="J43" s="1">
        <f>$A43*($J$5)*1.7</f>
        <v>258.14588560249285</v>
      </c>
      <c r="K43" s="1">
        <f>$A43*($J$5)*1.8</f>
        <v>273.33093769675713</v>
      </c>
      <c r="L43" s="1">
        <f>$A43*($J$5)*1.9</f>
        <v>288.5159897910214</v>
      </c>
      <c r="M43" s="1">
        <f>$A43*($J$5)*2</f>
        <v>303.7010418852857</v>
      </c>
      <c r="O43" s="1">
        <f>($A43*($J$5))/13.6*60/2.2</f>
        <v>304.5130767566367</v>
      </c>
      <c r="P43" s="1">
        <f>($A43*($J$5))/13.6*60/2.2*1.4</f>
        <v>426.3183074592913</v>
      </c>
      <c r="Q43" s="4">
        <f>($A43*($J$5))/13.6*60/2.2*1.68</f>
        <v>511.5819689511496</v>
      </c>
      <c r="R43" s="4">
        <f>($A43*($J$5))/13.6*60/2.2*2.02</f>
        <v>615.1164150484061</v>
      </c>
      <c r="S43" s="3">
        <f>($A43*($J$5))/13.6*60/2.2*2.22449</f>
        <v>677.3862941143707</v>
      </c>
    </row>
    <row r="44" spans="1:19" ht="9.75">
      <c r="A44" s="15">
        <v>3600</v>
      </c>
      <c r="B44" s="1">
        <f>A44*($J$5)</f>
        <v>156.18910725528977</v>
      </c>
      <c r="C44" s="1">
        <f>$A44*($J$5)*1.1</f>
        <v>171.80801798081876</v>
      </c>
      <c r="D44" s="1">
        <f>$A44*($J$5)*1.2</f>
        <v>187.42692870634772</v>
      </c>
      <c r="E44" s="1">
        <f>$A44*($J$5)*1.3</f>
        <v>203.04583943187671</v>
      </c>
      <c r="F44" s="38">
        <f>$A44*($J$5)*1.4</f>
        <v>218.66475015740568</v>
      </c>
      <c r="G44" s="1">
        <f>$A44*($J$5)*1.5</f>
        <v>234.28366088293467</v>
      </c>
      <c r="H44" s="1">
        <f>$A44*($J$5)*1.6</f>
        <v>249.90257160846363</v>
      </c>
      <c r="I44" s="3">
        <f>$A44*($J$5)*1.68</f>
        <v>262.3977001888868</v>
      </c>
      <c r="J44" s="1">
        <f>$A44*($J$5)*1.7</f>
        <v>265.5214823339926</v>
      </c>
      <c r="K44" s="1">
        <f>$A44*($J$5)*1.8</f>
        <v>281.1403930595216</v>
      </c>
      <c r="L44" s="1">
        <f>$A44*($J$5)*1.9</f>
        <v>296.7593037850506</v>
      </c>
      <c r="M44" s="1">
        <f>$A44*($J$5)*2</f>
        <v>312.37821451057954</v>
      </c>
      <c r="O44" s="1">
        <f>($A44*($J$5))/13.6*60/2.2</f>
        <v>313.2134503782549</v>
      </c>
      <c r="P44" s="1">
        <f>($A44*($J$5))/13.6*60/2.2*1.4</f>
        <v>438.4988305295568</v>
      </c>
      <c r="Q44" s="4">
        <f>($A44*($J$5))/13.6*60/2.2*1.68</f>
        <v>526.1985966354682</v>
      </c>
      <c r="R44" s="4">
        <f>($A44*($J$5))/13.6*60/2.2*2.02</f>
        <v>632.6911697640749</v>
      </c>
      <c r="S44" s="3">
        <f>($A44*($J$5))/13.6*60/2.2*2.22449</f>
        <v>696.7401882319242</v>
      </c>
    </row>
    <row r="45" spans="1:19" ht="9.75">
      <c r="A45" s="15">
        <v>3700</v>
      </c>
      <c r="B45" s="1">
        <f>A45*($J$5)</f>
        <v>160.5276935679367</v>
      </c>
      <c r="C45" s="1">
        <f>$A45*($J$5)*1.1</f>
        <v>176.58046292473037</v>
      </c>
      <c r="D45" s="1">
        <f>$A45*($J$5)*1.2</f>
        <v>192.63323228152402</v>
      </c>
      <c r="E45" s="1">
        <f>$A45*($J$5)*1.3</f>
        <v>208.68600163831772</v>
      </c>
      <c r="F45" s="38">
        <f>$A45*($J$5)*1.4</f>
        <v>224.73877099511137</v>
      </c>
      <c r="G45" s="1">
        <f>$A45*($J$5)*1.5</f>
        <v>240.79154035190504</v>
      </c>
      <c r="H45" s="1">
        <f>$A45*($J$5)*1.6</f>
        <v>256.84430970869874</v>
      </c>
      <c r="I45" s="3">
        <f>$A45*($J$5)*1.68</f>
        <v>269.68652519413365</v>
      </c>
      <c r="J45" s="1">
        <f>$A45*($J$5)*1.7</f>
        <v>272.8970790654924</v>
      </c>
      <c r="K45" s="1">
        <f>$A45*($J$5)*1.8</f>
        <v>288.94984842228604</v>
      </c>
      <c r="L45" s="1">
        <f>$A45*($J$5)*1.9</f>
        <v>305.0026177790797</v>
      </c>
      <c r="M45" s="1">
        <f>$A45*($J$5)*2</f>
        <v>321.0553871358734</v>
      </c>
      <c r="O45" s="1">
        <f>($A45*($J$5))/13.6*60/2.2</f>
        <v>321.913823999873</v>
      </c>
      <c r="P45" s="1">
        <f>($A45*($J$5))/13.6*60/2.2*1.4</f>
        <v>450.67935359982215</v>
      </c>
      <c r="Q45" s="4">
        <f>($A45*($J$5))/13.6*60/2.2*1.68</f>
        <v>540.8152243197866</v>
      </c>
      <c r="R45" s="4">
        <f>($A45*($J$5))/13.6*60/2.2*2.02</f>
        <v>650.2659244797435</v>
      </c>
      <c r="S45" s="3">
        <f>($A45*($J$5))/13.6*60/2.2*2.22449</f>
        <v>716.0940823494774</v>
      </c>
    </row>
    <row r="46" spans="1:19" ht="9.75">
      <c r="A46" s="15">
        <v>3800</v>
      </c>
      <c r="B46" s="1">
        <f>A46*($J$5)</f>
        <v>164.86627988058365</v>
      </c>
      <c r="C46" s="1">
        <f>$A46*($J$5)*1.1</f>
        <v>181.35290786864203</v>
      </c>
      <c r="D46" s="1">
        <f>$A46*($J$5)*1.2</f>
        <v>197.83953585670037</v>
      </c>
      <c r="E46" s="1">
        <f>$A46*($J$5)*1.3</f>
        <v>214.32616384475875</v>
      </c>
      <c r="F46" s="38">
        <f>$A46*($J$5)*1.4</f>
        <v>230.81279183281708</v>
      </c>
      <c r="G46" s="1">
        <f>$A46*($J$5)*1.5</f>
        <v>247.29941982087547</v>
      </c>
      <c r="H46" s="1">
        <f>$A46*($J$5)*1.6</f>
        <v>263.78604780893386</v>
      </c>
      <c r="I46" s="3">
        <f>$A46*($J$5)*1.68</f>
        <v>276.9753501993805</v>
      </c>
      <c r="J46" s="1">
        <f>$A46*($J$5)*1.7</f>
        <v>280.2726757969922</v>
      </c>
      <c r="K46" s="1">
        <f>$A46*($J$5)*1.8</f>
        <v>296.7593037850506</v>
      </c>
      <c r="L46" s="1">
        <f>$A46*($J$5)*1.9</f>
        <v>313.2459317731089</v>
      </c>
      <c r="M46" s="1">
        <f>$A46*($J$5)*2</f>
        <v>329.7325597611673</v>
      </c>
      <c r="O46" s="1">
        <f>($A46*($J$5))/13.6*60/2.2</f>
        <v>330.6141976214912</v>
      </c>
      <c r="P46" s="1">
        <f>($A46*($J$5))/13.6*60/2.2*1.4</f>
        <v>462.85987667008766</v>
      </c>
      <c r="Q46" s="4">
        <f>($A46*($J$5))/13.6*60/2.2*1.68</f>
        <v>555.4318520041052</v>
      </c>
      <c r="R46" s="4">
        <f>($A46*($J$5))/13.6*60/2.2*2.02</f>
        <v>667.8406791954122</v>
      </c>
      <c r="S46" s="3">
        <f>($A46*($J$5))/13.6*60/2.2*2.22449</f>
        <v>735.4479764670309</v>
      </c>
    </row>
    <row r="47" spans="1:19" ht="9.75">
      <c r="A47" s="15">
        <v>3900</v>
      </c>
      <c r="B47" s="1">
        <f>A47*($J$5)</f>
        <v>169.20486619323057</v>
      </c>
      <c r="C47" s="1">
        <f>$A47*($J$5)*1.1</f>
        <v>186.12535281255364</v>
      </c>
      <c r="D47" s="1">
        <f>$A47*($J$5)*1.2</f>
        <v>203.0458394318767</v>
      </c>
      <c r="E47" s="1">
        <f>$A47*($J$5)*1.3</f>
        <v>219.96632605119976</v>
      </c>
      <c r="F47" s="38">
        <f>$A47*($J$5)*1.4</f>
        <v>236.88681267052277</v>
      </c>
      <c r="G47" s="1">
        <f>$A47*($J$5)*1.5</f>
        <v>253.80729928984584</v>
      </c>
      <c r="H47" s="1">
        <f>$A47*($J$5)*1.6</f>
        <v>270.7277859091689</v>
      </c>
      <c r="I47" s="3">
        <f>$A47*($J$5)*1.68</f>
        <v>284.26417520462735</v>
      </c>
      <c r="J47" s="1">
        <f>$A47*($J$5)*1.7</f>
        <v>287.648272528492</v>
      </c>
      <c r="K47" s="1">
        <f>$A47*($J$5)*1.8</f>
        <v>304.56875914781506</v>
      </c>
      <c r="L47" s="1">
        <f>$A47*($J$5)*1.9</f>
        <v>321.4892457671381</v>
      </c>
      <c r="M47" s="1">
        <f>$A47*($J$5)*2</f>
        <v>338.40973238646114</v>
      </c>
      <c r="O47" s="1">
        <f>($A47*($J$5))/13.6*60/2.2</f>
        <v>339.3145712431094</v>
      </c>
      <c r="P47" s="1">
        <f>($A47*($J$5))/13.6*60/2.2*1.4</f>
        <v>475.04039974035317</v>
      </c>
      <c r="Q47" s="4">
        <f>($A47*($J$5))/13.6*60/2.2*1.68</f>
        <v>570.0484796884238</v>
      </c>
      <c r="R47" s="4">
        <f>($A47*($J$5))/13.6*60/2.2*2.02</f>
        <v>685.415433911081</v>
      </c>
      <c r="S47" s="3">
        <f>($A47*($J$5))/13.6*60/2.2*2.22449</f>
        <v>754.8018705845844</v>
      </c>
    </row>
    <row r="48" spans="1:19" s="40" customFormat="1" ht="9.75">
      <c r="A48" s="39">
        <v>4000</v>
      </c>
      <c r="B48" s="40">
        <f>A48*($J$5)</f>
        <v>173.54345250587753</v>
      </c>
      <c r="C48" s="40">
        <f>$A48*($J$5)*1.1</f>
        <v>190.89779775646528</v>
      </c>
      <c r="D48" s="40">
        <f>$A48*($J$5)*1.2</f>
        <v>208.25214300705304</v>
      </c>
      <c r="E48" s="40">
        <f>$A48*($J$5)*1.3</f>
        <v>225.6064882576408</v>
      </c>
      <c r="F48" s="40">
        <f>$A48*($J$5)*1.4</f>
        <v>242.96083350822852</v>
      </c>
      <c r="G48" s="40">
        <f>$A48*($J$5)*1.5</f>
        <v>260.3151787588163</v>
      </c>
      <c r="H48" s="40">
        <f>$A48*($J$5)*1.6</f>
        <v>277.66952400940403</v>
      </c>
      <c r="I48" s="40">
        <f>$A48*($J$5)*1.68</f>
        <v>291.55300020987426</v>
      </c>
      <c r="J48" s="40">
        <f>$A48*($J$5)*1.7</f>
        <v>295.0238692599918</v>
      </c>
      <c r="K48" s="40">
        <f>$A48*($J$5)*1.8</f>
        <v>312.37821451057954</v>
      </c>
      <c r="L48" s="40">
        <f>$A48*($J$5)*1.9</f>
        <v>329.7325597611673</v>
      </c>
      <c r="M48" s="40">
        <f>$A48*($J$5)*2</f>
        <v>347.08690501175505</v>
      </c>
      <c r="O48" s="40">
        <f>($A48*($J$5))/13.6*60/2.2</f>
        <v>348.0149448647276</v>
      </c>
      <c r="P48" s="40">
        <f>($A48*($J$5))/13.6*60/2.2*1.4</f>
        <v>487.2209228106186</v>
      </c>
      <c r="Q48" s="40">
        <f>($A48*($J$5))/13.6*60/2.2*1.68</f>
        <v>584.6651073727423</v>
      </c>
      <c r="R48" s="40">
        <f>($A48*($J$5))/13.6*60/2.2*2.02</f>
        <v>702.9901886267498</v>
      </c>
      <c r="S48" s="40">
        <f>($A48*($J$5))/13.6*60/2.2*2.22449</f>
        <v>774.155764702138</v>
      </c>
    </row>
    <row r="49" spans="1:19" ht="9.75">
      <c r="A49" s="15">
        <v>4100</v>
      </c>
      <c r="B49" s="1">
        <f>A49*($J$5)</f>
        <v>177.88203881852445</v>
      </c>
      <c r="C49" s="1">
        <f>$A49*($J$5)*1.1</f>
        <v>195.67024270037692</v>
      </c>
      <c r="D49" s="1">
        <f>$A49*($J$5)*1.2</f>
        <v>213.45844658222933</v>
      </c>
      <c r="E49" s="1">
        <f>$A49*($J$5)*1.3</f>
        <v>231.2466504640818</v>
      </c>
      <c r="F49" s="38">
        <f>$A49*($J$5)*1.4</f>
        <v>249.0348543459342</v>
      </c>
      <c r="G49" s="1">
        <f>$A49*($J$5)*1.5</f>
        <v>266.82305822778665</v>
      </c>
      <c r="H49" s="1">
        <f>$A49*($J$5)*1.6</f>
        <v>284.61126210963914</v>
      </c>
      <c r="I49" s="3">
        <f>$A49*($J$5)*1.68</f>
        <v>298.84182521512105</v>
      </c>
      <c r="J49" s="1">
        <f>$A49*($J$5)*1.7</f>
        <v>302.3994659914916</v>
      </c>
      <c r="K49" s="1">
        <f>$A49*($J$5)*1.8</f>
        <v>320.187669873344</v>
      </c>
      <c r="L49" s="1">
        <f>$A49*($J$5)*1.9</f>
        <v>337.97587375519646</v>
      </c>
      <c r="M49" s="1">
        <f>$A49*($J$5)*2</f>
        <v>355.7640776370489</v>
      </c>
      <c r="O49" s="1">
        <f>($A49*($J$5))/13.6*60/2.2</f>
        <v>356.7153184863458</v>
      </c>
      <c r="P49" s="1">
        <f>($A49*($J$5))/13.6*60/2.2*1.4</f>
        <v>499.40144588088407</v>
      </c>
      <c r="Q49" s="4">
        <f>($A49*($J$5))/13.6*60/2.2*1.68</f>
        <v>599.2817350570609</v>
      </c>
      <c r="R49" s="4">
        <f>($A49*($J$5))/13.6*60/2.2*2.02</f>
        <v>720.5649433424185</v>
      </c>
      <c r="S49" s="3">
        <f>($A49*($J$5))/13.6*60/2.2*2.22449</f>
        <v>793.5096588196913</v>
      </c>
    </row>
    <row r="50" spans="1:19" ht="9.75">
      <c r="A50" s="15">
        <v>4200</v>
      </c>
      <c r="B50" s="1">
        <f>A50*($J$5)</f>
        <v>182.2206251311714</v>
      </c>
      <c r="C50" s="1">
        <f>$A50*($J$5)*1.1</f>
        <v>200.44268764428855</v>
      </c>
      <c r="D50" s="1">
        <f>$A50*($J$5)*1.2</f>
        <v>218.66475015740568</v>
      </c>
      <c r="E50" s="1">
        <f>$A50*($J$5)*1.3</f>
        <v>236.88681267052283</v>
      </c>
      <c r="F50" s="38">
        <f>$A50*($J$5)*1.4</f>
        <v>255.10887518363995</v>
      </c>
      <c r="G50" s="1">
        <f>$A50*($J$5)*1.5</f>
        <v>273.33093769675713</v>
      </c>
      <c r="H50" s="1">
        <f>$A50*($J$5)*1.6</f>
        <v>291.55300020987426</v>
      </c>
      <c r="I50" s="3">
        <f>$A50*($J$5)*1.68</f>
        <v>306.13065022036795</v>
      </c>
      <c r="J50" s="1">
        <f>$A50*($J$5)*1.7</f>
        <v>309.7750627229914</v>
      </c>
      <c r="K50" s="1">
        <f>$A50*($J$5)*1.8</f>
        <v>327.99712523610856</v>
      </c>
      <c r="L50" s="1">
        <f>$A50*($J$5)*1.9</f>
        <v>346.2191877492256</v>
      </c>
      <c r="M50" s="1">
        <f>$A50*($J$5)*2</f>
        <v>364.4412502623428</v>
      </c>
      <c r="O50" s="1">
        <f>($A50*($J$5))/13.6*60/2.2</f>
        <v>365.41569210796405</v>
      </c>
      <c r="P50" s="1">
        <f>($A50*($J$5))/13.6*60/2.2*1.4</f>
        <v>511.58196895114963</v>
      </c>
      <c r="Q50" s="4">
        <f>($A50*($J$5))/13.6*60/2.2*1.68</f>
        <v>613.8983627413796</v>
      </c>
      <c r="R50" s="4">
        <f>($A50*($J$5))/13.6*60/2.2*2.02</f>
        <v>738.1396980580873</v>
      </c>
      <c r="S50" s="3">
        <f>($A50*($J$5))/13.6*60/2.2*2.22449</f>
        <v>812.8635529372449</v>
      </c>
    </row>
    <row r="51" spans="1:19" ht="9.75">
      <c r="A51" s="15">
        <v>4300</v>
      </c>
      <c r="B51" s="1">
        <f>A51*($J$5)</f>
        <v>186.55921144381833</v>
      </c>
      <c r="C51" s="1">
        <f>$A51*($J$5)*1.1</f>
        <v>205.21513258820016</v>
      </c>
      <c r="D51" s="1">
        <f>$A51*($J$5)*1.2</f>
        <v>223.871053732582</v>
      </c>
      <c r="E51" s="1">
        <f>$A51*($J$5)*1.3</f>
        <v>242.52697487696383</v>
      </c>
      <c r="F51" s="38">
        <f>$A51*($J$5)*1.4</f>
        <v>261.18289602134564</v>
      </c>
      <c r="G51" s="1">
        <f>$A51*($J$5)*1.5</f>
        <v>279.8388171657275</v>
      </c>
      <c r="H51" s="1">
        <f>$A51*($J$5)*1.6</f>
        <v>298.4947383101093</v>
      </c>
      <c r="I51" s="3">
        <f>$A51*($J$5)*1.68</f>
        <v>313.4194752256148</v>
      </c>
      <c r="J51" s="1">
        <f>$A51*($J$5)*1.7</f>
        <v>317.1506594544912</v>
      </c>
      <c r="K51" s="1">
        <f>$A51*($J$5)*1.8</f>
        <v>335.806580598873</v>
      </c>
      <c r="L51" s="1">
        <f>$A51*($J$5)*1.9</f>
        <v>354.4625017432548</v>
      </c>
      <c r="M51" s="1">
        <f>$A51*($J$5)*2</f>
        <v>373.11842288763665</v>
      </c>
      <c r="O51" s="1">
        <f>($A51*($J$5))/13.6*60/2.2</f>
        <v>374.1160657295822</v>
      </c>
      <c r="P51" s="1">
        <f>($A51*($J$5))/13.6*60/2.2*1.4</f>
        <v>523.762492021415</v>
      </c>
      <c r="Q51" s="4">
        <f>($A51*($J$5))/13.6*60/2.2*1.68</f>
        <v>628.5149904256981</v>
      </c>
      <c r="R51" s="4">
        <f>($A51*($J$5))/13.6*60/2.2*2.02</f>
        <v>755.7144527737561</v>
      </c>
      <c r="S51" s="3">
        <f>($A51*($J$5))/13.6*60/2.2*2.22449</f>
        <v>832.2174470547983</v>
      </c>
    </row>
    <row r="52" spans="1:19" ht="9.75">
      <c r="A52" s="15">
        <v>4400</v>
      </c>
      <c r="B52" s="1">
        <f>A52*($J$5)</f>
        <v>190.89779775646528</v>
      </c>
      <c r="C52" s="1">
        <f>$A52*($J$5)*1.1</f>
        <v>209.98757753211183</v>
      </c>
      <c r="D52" s="1">
        <f>$A52*($J$5)*1.2</f>
        <v>229.07735730775832</v>
      </c>
      <c r="E52" s="1">
        <f>$A52*($J$5)*1.3</f>
        <v>248.16713708340487</v>
      </c>
      <c r="F52" s="38">
        <f>$A52*($J$5)*1.4</f>
        <v>267.2569168590514</v>
      </c>
      <c r="G52" s="1">
        <f>$A52*($J$5)*1.5</f>
        <v>286.34669663469793</v>
      </c>
      <c r="H52" s="1">
        <f>$A52*($J$5)*1.6</f>
        <v>305.4364764103445</v>
      </c>
      <c r="I52" s="3">
        <f>$A52*($J$5)*1.68</f>
        <v>320.70830023086165</v>
      </c>
      <c r="J52" s="1">
        <f>$A52*($J$5)*1.7</f>
        <v>324.526256185991</v>
      </c>
      <c r="K52" s="1">
        <f>$A52*($J$5)*1.8</f>
        <v>343.6160359616375</v>
      </c>
      <c r="L52" s="1">
        <f>$A52*($J$5)*1.9</f>
        <v>362.705815737284</v>
      </c>
      <c r="M52" s="1">
        <f>$A52*($J$5)*2</f>
        <v>381.79559551293056</v>
      </c>
      <c r="O52" s="1">
        <f>($A52*($J$5))/13.6*60/2.2</f>
        <v>382.8164393512004</v>
      </c>
      <c r="P52" s="1">
        <f>($A52*($J$5))/13.6*60/2.2*1.4</f>
        <v>535.9430150916805</v>
      </c>
      <c r="Q52" s="4">
        <f>($A52*($J$5))/13.6*60/2.2*1.68</f>
        <v>643.1316181100167</v>
      </c>
      <c r="R52" s="4">
        <f>($A52*($J$5))/13.6*60/2.2*2.02</f>
        <v>773.2892074894248</v>
      </c>
      <c r="S52" s="3">
        <f>($A52*($J$5))/13.6*60/2.2*2.22449</f>
        <v>851.5713411723517</v>
      </c>
    </row>
    <row r="53" spans="1:19" ht="9.75">
      <c r="A53" s="15">
        <v>4500</v>
      </c>
      <c r="B53" s="1">
        <f>A53*($J$5)</f>
        <v>195.2363840691122</v>
      </c>
      <c r="C53" s="1">
        <f>$A53*($J$5)*1.1</f>
        <v>214.76002247602344</v>
      </c>
      <c r="D53" s="1">
        <f>$A53*($J$5)*1.2</f>
        <v>234.28366088293464</v>
      </c>
      <c r="E53" s="1">
        <f>$A53*($J$5)*1.3</f>
        <v>253.80729928984587</v>
      </c>
      <c r="F53" s="38">
        <f>$A53*($J$5)*1.4</f>
        <v>273.3309376967571</v>
      </c>
      <c r="G53" s="1">
        <f>$A53*($J$5)*1.5</f>
        <v>292.8545761036683</v>
      </c>
      <c r="H53" s="1">
        <f>$A53*($J$5)*1.6</f>
        <v>312.37821451057954</v>
      </c>
      <c r="I53" s="3">
        <f>$A53*($J$5)*1.68</f>
        <v>327.9971252361085</v>
      </c>
      <c r="J53" s="1">
        <f>$A53*($J$5)*1.7</f>
        <v>331.9018529174907</v>
      </c>
      <c r="K53" s="1">
        <f>$A53*($J$5)*1.8</f>
        <v>351.425491324402</v>
      </c>
      <c r="L53" s="1">
        <f>$A53*($J$5)*1.9</f>
        <v>370.9491297313132</v>
      </c>
      <c r="M53" s="1">
        <f>$A53*($J$5)*2</f>
        <v>390.4727681382244</v>
      </c>
      <c r="O53" s="1">
        <f>($A53*($J$5))/13.6*60/2.2</f>
        <v>391.51681297281857</v>
      </c>
      <c r="P53" s="1">
        <f>($A53*($J$5))/13.6*60/2.2*1.4</f>
        <v>548.1235381619459</v>
      </c>
      <c r="Q53" s="4">
        <f>($A53*($J$5))/13.6*60/2.2*1.68</f>
        <v>657.7482457943352</v>
      </c>
      <c r="R53" s="4">
        <f>($A53*($J$5))/13.6*60/2.2*2.02</f>
        <v>790.8639622050936</v>
      </c>
      <c r="S53" s="3">
        <f>($A53*($J$5))/13.6*60/2.2*2.22449</f>
        <v>870.9252352899051</v>
      </c>
    </row>
    <row r="54" spans="1:19" ht="9.75">
      <c r="A54" s="15">
        <v>4600</v>
      </c>
      <c r="B54" s="1">
        <f>A54*($J$5)</f>
        <v>199.57497038175916</v>
      </c>
      <c r="C54" s="1">
        <f>$A54*($J$5)*1.1</f>
        <v>219.5324674199351</v>
      </c>
      <c r="D54" s="1">
        <f>$A54*($J$5)*1.2</f>
        <v>239.489964458111</v>
      </c>
      <c r="E54" s="1">
        <f>$A54*($J$5)*1.3</f>
        <v>259.4474614962869</v>
      </c>
      <c r="F54" s="38">
        <f>$A54*($J$5)*1.4</f>
        <v>279.4049585344628</v>
      </c>
      <c r="G54" s="1">
        <f>$A54*($J$5)*1.5</f>
        <v>299.36245557263874</v>
      </c>
      <c r="H54" s="1">
        <f>$A54*($J$5)*1.6</f>
        <v>319.31995261081465</v>
      </c>
      <c r="I54" s="3">
        <f>$A54*($J$5)*1.68</f>
        <v>335.28595024135535</v>
      </c>
      <c r="J54" s="1">
        <f>$A54*($J$5)*1.7</f>
        <v>339.27744964899057</v>
      </c>
      <c r="K54" s="1">
        <f>$A54*($J$5)*1.8</f>
        <v>359.2349466871665</v>
      </c>
      <c r="L54" s="1">
        <f>$A54*($J$5)*1.9</f>
        <v>379.1924437253424</v>
      </c>
      <c r="M54" s="1">
        <f>$A54*($J$5)*2</f>
        <v>399.1499407635183</v>
      </c>
      <c r="O54" s="1">
        <f>($A54*($J$5))/13.6*60/2.2</f>
        <v>400.2171865944368</v>
      </c>
      <c r="P54" s="1">
        <f>($A54*($J$5))/13.6*60/2.2*1.4</f>
        <v>560.3040612322114</v>
      </c>
      <c r="Q54" s="4">
        <f>($A54*($J$5))/13.6*60/2.2*1.68</f>
        <v>672.3648734786537</v>
      </c>
      <c r="R54" s="4">
        <f>($A54*($J$5))/13.6*60/2.2*2.02</f>
        <v>808.4387169207623</v>
      </c>
      <c r="S54" s="3">
        <f>($A54*($J$5))/13.6*60/2.2*2.22449</f>
        <v>890.2791294074586</v>
      </c>
    </row>
    <row r="55" spans="1:19" ht="9.75">
      <c r="A55" s="15">
        <v>4700</v>
      </c>
      <c r="B55" s="1">
        <f>A55*($J$5)</f>
        <v>203.91355669440608</v>
      </c>
      <c r="C55" s="1">
        <f>$A55*($J$5)*1.1</f>
        <v>224.3049123638467</v>
      </c>
      <c r="D55" s="1">
        <f>$A55*($J$5)*1.2</f>
        <v>244.69626803328728</v>
      </c>
      <c r="E55" s="1">
        <f>$A55*($J$5)*1.3</f>
        <v>265.0876237027279</v>
      </c>
      <c r="F55" s="38">
        <f>$A55*($J$5)*1.4</f>
        <v>285.4789793721685</v>
      </c>
      <c r="G55" s="1">
        <f>$A55*($J$5)*1.5</f>
        <v>305.8703350416091</v>
      </c>
      <c r="H55" s="1">
        <f>$A55*($J$5)*1.6</f>
        <v>326.26169071104977</v>
      </c>
      <c r="I55" s="3">
        <f>$A55*($J$5)*1.68</f>
        <v>342.5747752466022</v>
      </c>
      <c r="J55" s="1">
        <f>$A55*($J$5)*1.7</f>
        <v>346.6530463804903</v>
      </c>
      <c r="K55" s="1">
        <f>$A55*($J$5)*1.8</f>
        <v>367.04440204993097</v>
      </c>
      <c r="L55" s="1">
        <f>$A55*($J$5)*1.9</f>
        <v>387.43575771937157</v>
      </c>
      <c r="M55" s="1">
        <f>$A55*($J$5)*2</f>
        <v>407.82711338881217</v>
      </c>
      <c r="O55" s="1">
        <f>($A55*($J$5))/13.6*60/2.2</f>
        <v>408.91756021605494</v>
      </c>
      <c r="P55" s="1">
        <f>($A55*($J$5))/13.6*60/2.2*1.4</f>
        <v>572.4845843024768</v>
      </c>
      <c r="Q55" s="4">
        <f>($A55*($J$5))/13.6*60/2.2*1.68</f>
        <v>686.9815011629722</v>
      </c>
      <c r="R55" s="4">
        <f>($A55*($J$5))/13.6*60/2.2*2.02</f>
        <v>826.013471636431</v>
      </c>
      <c r="S55" s="3">
        <f>($A55*($J$5))/13.6*60/2.2*2.22449</f>
        <v>909.6330235250119</v>
      </c>
    </row>
    <row r="56" spans="1:19" ht="9.75">
      <c r="A56" s="15">
        <v>4800</v>
      </c>
      <c r="B56" s="1">
        <f>A56*($J$5)</f>
        <v>208.25214300705304</v>
      </c>
      <c r="C56" s="1">
        <f>$A56*($J$5)*1.1</f>
        <v>229.07735730775835</v>
      </c>
      <c r="D56" s="1">
        <f>$A56*($J$5)*1.2</f>
        <v>249.90257160846363</v>
      </c>
      <c r="E56" s="1">
        <f>$A56*($J$5)*1.3</f>
        <v>270.727785909169</v>
      </c>
      <c r="F56" s="38">
        <f>$A56*($J$5)*1.4</f>
        <v>291.55300020987426</v>
      </c>
      <c r="G56" s="1">
        <f>$A56*($J$5)*1.5</f>
        <v>312.37821451057954</v>
      </c>
      <c r="H56" s="1">
        <f>$A56*($J$5)*1.6</f>
        <v>333.2034288112849</v>
      </c>
      <c r="I56" s="3">
        <f>$A56*($J$5)*1.68</f>
        <v>349.8636002518491</v>
      </c>
      <c r="J56" s="1">
        <f>$A56*($J$5)*1.7</f>
        <v>354.02864311199016</v>
      </c>
      <c r="K56" s="1">
        <f>$A56*($J$5)*1.8</f>
        <v>374.85385741269545</v>
      </c>
      <c r="L56" s="1">
        <f>$A56*($J$5)*1.9</f>
        <v>395.67907171340073</v>
      </c>
      <c r="M56" s="1">
        <f>$A56*($J$5)*2</f>
        <v>416.50428601410607</v>
      </c>
      <c r="O56" s="1">
        <f>($A56*($J$5))/13.6*60/2.2</f>
        <v>417.61793383767315</v>
      </c>
      <c r="P56" s="1">
        <f>($A56*($J$5))/13.6*60/2.2*1.4</f>
        <v>584.6651073727423</v>
      </c>
      <c r="Q56" s="4">
        <f>($A56*($J$5))/13.6*60/2.2*1.68</f>
        <v>701.5981288472908</v>
      </c>
      <c r="R56" s="4">
        <f>($A56*($J$5))/13.6*60/2.2*2.02</f>
        <v>843.5882263520998</v>
      </c>
      <c r="S56" s="3">
        <f>($A56*($J$5))/13.6*60/2.2*2.22449</f>
        <v>928.9869176425655</v>
      </c>
    </row>
    <row r="57" spans="1:19" ht="9.75">
      <c r="A57" s="15">
        <v>4900</v>
      </c>
      <c r="B57" s="1">
        <f>A57*($J$5)</f>
        <v>212.59072931969996</v>
      </c>
      <c r="C57" s="1">
        <f>$A57*($J$5)*1.1</f>
        <v>233.84980225166998</v>
      </c>
      <c r="D57" s="1">
        <f>$A57*($J$5)*1.2</f>
        <v>255.10887518363995</v>
      </c>
      <c r="E57" s="1">
        <f>$A57*($J$5)*1.3</f>
        <v>276.36794811561</v>
      </c>
      <c r="F57" s="38">
        <f>$A57*($J$5)*1.4</f>
        <v>297.62702104757994</v>
      </c>
      <c r="G57" s="1">
        <f>$A57*($J$5)*1.5</f>
        <v>318.88609397954997</v>
      </c>
      <c r="H57" s="1">
        <f>$A57*($J$5)*1.6</f>
        <v>340.14516691151994</v>
      </c>
      <c r="I57" s="3">
        <f>$A57*($J$5)*1.68</f>
        <v>357.1524252570959</v>
      </c>
      <c r="J57" s="1">
        <f>$A57*($J$5)*1.7</f>
        <v>361.4042398434899</v>
      </c>
      <c r="K57" s="1">
        <f>$A57*($J$5)*1.8</f>
        <v>382.66331277545993</v>
      </c>
      <c r="L57" s="1">
        <f>$A57*($J$5)*1.9</f>
        <v>403.9223857074299</v>
      </c>
      <c r="M57" s="1">
        <f>$A57*($J$5)*2</f>
        <v>425.1814586393999</v>
      </c>
      <c r="O57" s="1">
        <f>($A57*($J$5))/13.6*60/2.2</f>
        <v>426.31830745929136</v>
      </c>
      <c r="P57" s="1">
        <f>($A57*($J$5))/13.6*60/2.2*1.4</f>
        <v>596.8456304430078</v>
      </c>
      <c r="Q57" s="4">
        <f>($A57*($J$5))/13.6*60/2.2*1.68</f>
        <v>716.2147565316095</v>
      </c>
      <c r="R57" s="4">
        <f>($A57*($J$5))/13.6*60/2.2*2.02</f>
        <v>861.1629810677686</v>
      </c>
      <c r="S57" s="3">
        <f>($A57*($J$5))/13.6*60/2.2*2.22449</f>
        <v>948.340811760119</v>
      </c>
    </row>
    <row r="58" spans="1:19" s="40" customFormat="1" ht="9.75">
      <c r="A58" s="39">
        <v>5000</v>
      </c>
      <c r="B58" s="40">
        <f>A58*($J$5)</f>
        <v>216.9293156323469</v>
      </c>
      <c r="C58" s="40">
        <f>$A58*($J$5)*1.1</f>
        <v>238.62224719558162</v>
      </c>
      <c r="D58" s="40">
        <f>$A58*($J$5)*1.2</f>
        <v>260.3151787588163</v>
      </c>
      <c r="E58" s="40">
        <f>$A58*($J$5)*1.3</f>
        <v>282.008110322051</v>
      </c>
      <c r="F58" s="40">
        <f>$A58*($J$5)*1.4</f>
        <v>303.70104188528563</v>
      </c>
      <c r="G58" s="40">
        <f>$A58*($J$5)*1.5</f>
        <v>325.39397344852034</v>
      </c>
      <c r="H58" s="40">
        <f>$A58*($J$5)*1.6</f>
        <v>347.0869050117551</v>
      </c>
      <c r="I58" s="40">
        <f>$A58*($J$5)*1.68</f>
        <v>364.4412502623428</v>
      </c>
      <c r="J58" s="40">
        <f>$A58*($J$5)*1.7</f>
        <v>368.77983657498976</v>
      </c>
      <c r="K58" s="40">
        <f>$A58*($J$5)*1.8</f>
        <v>390.47276813822447</v>
      </c>
      <c r="L58" s="40">
        <f>$A58*($J$5)*1.9</f>
        <v>412.1656997014591</v>
      </c>
      <c r="M58" s="40">
        <f>$A58*($J$5)*2</f>
        <v>433.8586312646938</v>
      </c>
      <c r="O58" s="40">
        <f>($A58*($J$5))/13.6*60/2.2</f>
        <v>435.0186810809096</v>
      </c>
      <c r="P58" s="40">
        <f>($A58*($J$5))/13.6*60/2.2*1.4</f>
        <v>609.0261535132734</v>
      </c>
      <c r="Q58" s="40">
        <f>($A58*($J$5))/13.6*60/2.2*1.68</f>
        <v>730.8313842159281</v>
      </c>
      <c r="R58" s="40">
        <f>($A58*($J$5))/13.6*60/2.2*2.02</f>
        <v>878.7377357834373</v>
      </c>
      <c r="S58" s="40">
        <f>($A58*($J$5))/13.6*60/2.2*2.22449</f>
        <v>967.6947058776725</v>
      </c>
    </row>
    <row r="59" spans="1:19" ht="9.75">
      <c r="A59" s="15">
        <v>5100</v>
      </c>
      <c r="B59" s="1">
        <f>A59*($J$5)</f>
        <v>221.26790194499384</v>
      </c>
      <c r="C59" s="1">
        <f>$A59*($J$5)*1.1</f>
        <v>243.39469213949323</v>
      </c>
      <c r="D59" s="1">
        <f>$A59*($J$5)*1.2</f>
        <v>265.5214823339926</v>
      </c>
      <c r="E59" s="1">
        <f>$A59*($J$5)*1.3</f>
        <v>287.648272528492</v>
      </c>
      <c r="F59" s="38">
        <f>$A59*($J$5)*1.4</f>
        <v>309.7750627229914</v>
      </c>
      <c r="G59" s="1">
        <f>$A59*($J$5)*1.5</f>
        <v>331.90185291749077</v>
      </c>
      <c r="H59" s="1">
        <f>$A59*($J$5)*1.6</f>
        <v>354.02864311199016</v>
      </c>
      <c r="I59" s="3">
        <f>$A59*($J$5)*1.68</f>
        <v>371.73007526758965</v>
      </c>
      <c r="J59" s="1">
        <f>$A59*($J$5)*1.7</f>
        <v>376.1554333064895</v>
      </c>
      <c r="K59" s="1">
        <f>$A59*($J$5)*1.8</f>
        <v>398.2822235009889</v>
      </c>
      <c r="L59" s="1">
        <f>$A59*($J$5)*1.9</f>
        <v>420.4090136954883</v>
      </c>
      <c r="M59" s="1">
        <f>$A59*($J$5)*2</f>
        <v>442.5358038899877</v>
      </c>
      <c r="O59" s="1">
        <f>($A59*($J$5))/13.6*60/2.2</f>
        <v>443.7190547025277</v>
      </c>
      <c r="P59" s="1">
        <f>($A59*($J$5))/13.6*60/2.2*1.4</f>
        <v>621.2066765835388</v>
      </c>
      <c r="Q59" s="4">
        <f>($A59*($J$5))/13.6*60/2.2*1.68</f>
        <v>745.4480119002466</v>
      </c>
      <c r="R59" s="4">
        <f>($A59*($J$5))/13.6*60/2.2*2.02</f>
        <v>896.312490499106</v>
      </c>
      <c r="S59" s="3">
        <f>($A59*($J$5))/13.6*60/2.2*2.22449</f>
        <v>987.0485999952258</v>
      </c>
    </row>
    <row r="60" spans="1:19" ht="9.75">
      <c r="A60" s="15">
        <v>5200</v>
      </c>
      <c r="B60" s="1">
        <f>A60*($J$5)</f>
        <v>225.6064882576408</v>
      </c>
      <c r="C60" s="1">
        <f>$A60*($J$5)*1.1</f>
        <v>248.1671370834049</v>
      </c>
      <c r="D60" s="1">
        <f>$A60*($J$5)*1.2</f>
        <v>270.7277859091689</v>
      </c>
      <c r="E60" s="1">
        <f>$A60*($J$5)*1.3</f>
        <v>293.28843473493305</v>
      </c>
      <c r="F60" s="38">
        <f>$A60*($J$5)*1.4</f>
        <v>315.84908356069707</v>
      </c>
      <c r="G60" s="1">
        <f>$A60*($J$5)*1.5</f>
        <v>338.4097323864612</v>
      </c>
      <c r="H60" s="1">
        <f>$A60*($J$5)*1.6</f>
        <v>360.9703812122253</v>
      </c>
      <c r="I60" s="3">
        <f>$A60*($J$5)*1.68</f>
        <v>379.0189002728365</v>
      </c>
      <c r="J60" s="1">
        <f>$A60*($J$5)*1.7</f>
        <v>383.53103003798935</v>
      </c>
      <c r="K60" s="1">
        <f>$A60*($J$5)*1.8</f>
        <v>406.09167886375343</v>
      </c>
      <c r="L60" s="1">
        <f>$A60*($J$5)*1.9</f>
        <v>428.6523276895175</v>
      </c>
      <c r="M60" s="1">
        <f>$A60*($J$5)*2</f>
        <v>451.2129765152816</v>
      </c>
      <c r="O60" s="1">
        <f>($A60*($J$5))/13.6*60/2.2</f>
        <v>452.419428324146</v>
      </c>
      <c r="P60" s="1">
        <f>($A60*($J$5))/13.6*60/2.2*1.4</f>
        <v>633.3871996538044</v>
      </c>
      <c r="Q60" s="4">
        <f>($A60*($J$5))/13.6*60/2.2*1.68</f>
        <v>760.0646395845653</v>
      </c>
      <c r="R60" s="4">
        <f>($A60*($J$5))/13.6*60/2.2*2.02</f>
        <v>913.8872452147749</v>
      </c>
      <c r="S60" s="3">
        <f>($A60*($J$5))/13.6*60/2.2*2.22449</f>
        <v>1006.4024941127794</v>
      </c>
    </row>
    <row r="61" spans="1:19" ht="9.75">
      <c r="A61" s="15">
        <v>5300</v>
      </c>
      <c r="B61" s="1">
        <f>A61*($J$5)</f>
        <v>229.94507457028772</v>
      </c>
      <c r="C61" s="1">
        <f>$A61*($J$5)*1.1</f>
        <v>252.9395820273165</v>
      </c>
      <c r="D61" s="1">
        <f>$A61*($J$5)*1.2</f>
        <v>275.93408948434524</v>
      </c>
      <c r="E61" s="1">
        <f>$A61*($J$5)*1.3</f>
        <v>298.92859694137405</v>
      </c>
      <c r="F61" s="38">
        <f>$A61*($J$5)*1.4</f>
        <v>321.92310439840276</v>
      </c>
      <c r="G61" s="1">
        <f>$A61*($J$5)*1.5</f>
        <v>344.9176118554316</v>
      </c>
      <c r="H61" s="1">
        <f>$A61*($J$5)*1.6</f>
        <v>367.9121193124604</v>
      </c>
      <c r="I61" s="3">
        <f>$A61*($J$5)*1.68</f>
        <v>386.30772527808335</v>
      </c>
      <c r="J61" s="1">
        <f>$A61*($J$5)*1.7</f>
        <v>390.9066267694891</v>
      </c>
      <c r="K61" s="1">
        <f>$A61*($J$5)*1.8</f>
        <v>413.9011342265179</v>
      </c>
      <c r="L61" s="1">
        <f>$A61*($J$5)*1.9</f>
        <v>436.8956416835466</v>
      </c>
      <c r="M61" s="1">
        <f>$A61*($J$5)*2</f>
        <v>459.89014914057543</v>
      </c>
      <c r="O61" s="1">
        <f>($A61*($J$5))/13.6*60/2.2</f>
        <v>461.11980194576415</v>
      </c>
      <c r="P61" s="1">
        <f>($A61*($J$5))/13.6*60/2.2*1.4</f>
        <v>645.5677227240698</v>
      </c>
      <c r="Q61" s="4">
        <f>($A61*($J$5))/13.6*60/2.2*1.68</f>
        <v>774.6812672688837</v>
      </c>
      <c r="R61" s="4">
        <f>($A61*($J$5))/13.6*60/2.2*2.02</f>
        <v>931.4619999304435</v>
      </c>
      <c r="S61" s="3">
        <f>($A61*($J$5))/13.6*60/2.2*2.22449</f>
        <v>1025.7563882303327</v>
      </c>
    </row>
    <row r="62" spans="1:19" ht="9.75">
      <c r="A62" s="15">
        <v>5400</v>
      </c>
      <c r="B62" s="1">
        <f>A62*($J$5)</f>
        <v>234.28366088293464</v>
      </c>
      <c r="C62" s="1">
        <f>$A62*($J$5)*1.1</f>
        <v>257.7120269712281</v>
      </c>
      <c r="D62" s="1">
        <f>$A62*($J$5)*1.2</f>
        <v>281.14039305952156</v>
      </c>
      <c r="E62" s="1">
        <f>$A62*($J$5)*1.3</f>
        <v>304.56875914781506</v>
      </c>
      <c r="F62" s="38">
        <f>$A62*($J$5)*1.4</f>
        <v>327.9971252361085</v>
      </c>
      <c r="G62" s="1">
        <f>$A62*($J$5)*1.5</f>
        <v>351.42549132440195</v>
      </c>
      <c r="H62" s="1">
        <f>$A62*($J$5)*1.6</f>
        <v>374.85385741269545</v>
      </c>
      <c r="I62" s="3">
        <f>$A62*($J$5)*1.68</f>
        <v>393.5965502833302</v>
      </c>
      <c r="J62" s="1">
        <f>$A62*($J$5)*1.7</f>
        <v>398.2822235009889</v>
      </c>
      <c r="K62" s="1">
        <f>$A62*($J$5)*1.8</f>
        <v>421.71058958928234</v>
      </c>
      <c r="L62" s="1">
        <f>$A62*($J$5)*1.9</f>
        <v>445.1389556775758</v>
      </c>
      <c r="M62" s="1">
        <f>$A62*($J$5)*2</f>
        <v>468.5673217658693</v>
      </c>
      <c r="O62" s="1">
        <f>($A62*($J$5))/13.6*60/2.2</f>
        <v>469.8201755673823</v>
      </c>
      <c r="P62" s="1">
        <f>($A62*($J$5))/13.6*60/2.2*1.4</f>
        <v>657.7482457943352</v>
      </c>
      <c r="Q62" s="4">
        <f>($A62*($J$5))/13.6*60/2.2*1.68</f>
        <v>789.2978949532022</v>
      </c>
      <c r="R62" s="4">
        <f>($A62*($J$5))/13.6*60/2.2*2.02</f>
        <v>949.0367546461123</v>
      </c>
      <c r="S62" s="3">
        <f>($A62*($J$5))/13.6*60/2.2*2.22449</f>
        <v>1045.1102823478861</v>
      </c>
    </row>
    <row r="63" spans="1:19" ht="9.75">
      <c r="A63" s="15">
        <v>5500</v>
      </c>
      <c r="B63" s="1">
        <f>A63*($J$5)</f>
        <v>238.6222471955816</v>
      </c>
      <c r="C63" s="1">
        <f>$A63*($J$5)*1.1</f>
        <v>262.48447191513975</v>
      </c>
      <c r="D63" s="1">
        <f>$A63*($J$5)*1.2</f>
        <v>286.3466966346979</v>
      </c>
      <c r="E63" s="1">
        <f>$A63*($J$5)*1.3</f>
        <v>310.20892135425606</v>
      </c>
      <c r="F63" s="38">
        <f>$A63*($J$5)*1.4</f>
        <v>334.0711460738142</v>
      </c>
      <c r="G63" s="1">
        <f>$A63*($J$5)*1.5</f>
        <v>357.9333707933724</v>
      </c>
      <c r="H63" s="1">
        <f>$A63*($J$5)*1.6</f>
        <v>381.79559551293056</v>
      </c>
      <c r="I63" s="3">
        <f>$A63*($J$5)*1.68</f>
        <v>400.88537528857705</v>
      </c>
      <c r="J63" s="1">
        <f>$A63*($J$5)*1.7</f>
        <v>405.6578202324887</v>
      </c>
      <c r="K63" s="1">
        <f>$A63*($J$5)*1.8</f>
        <v>429.5200449520469</v>
      </c>
      <c r="L63" s="1">
        <f>$A63*($J$5)*1.9</f>
        <v>453.382269671605</v>
      </c>
      <c r="M63" s="1">
        <f>$A63*($J$5)*2</f>
        <v>477.2444943911632</v>
      </c>
      <c r="O63" s="1">
        <f>($A63*($J$5))/13.6*60/2.2</f>
        <v>478.52054918900046</v>
      </c>
      <c r="P63" s="1">
        <f>($A63*($J$5))/13.6*60/2.2*1.4</f>
        <v>669.9287688646006</v>
      </c>
      <c r="Q63" s="4">
        <f>($A63*($J$5))/13.6*60/2.2*1.68</f>
        <v>803.9145226375207</v>
      </c>
      <c r="R63" s="4">
        <f>($A63*($J$5))/13.6*60/2.2*2.02</f>
        <v>966.6115093617809</v>
      </c>
      <c r="S63" s="3">
        <f>($A63*($J$5))/13.6*60/2.2*2.22449</f>
        <v>1064.4641764654396</v>
      </c>
    </row>
    <row r="64" spans="1:19" ht="9.75">
      <c r="A64" s="15">
        <v>5600</v>
      </c>
      <c r="B64" s="1">
        <f>A64*($J$5)</f>
        <v>242.96083350822852</v>
      </c>
      <c r="C64" s="1">
        <f>$A64*($J$5)*1.1</f>
        <v>267.2569168590514</v>
      </c>
      <c r="D64" s="1">
        <f>$A64*($J$5)*1.2</f>
        <v>291.5530002098742</v>
      </c>
      <c r="E64" s="1">
        <f>$A64*($J$5)*1.3</f>
        <v>315.84908356069707</v>
      </c>
      <c r="F64" s="38">
        <f>$A64*($J$5)*1.4</f>
        <v>340.1451669115199</v>
      </c>
      <c r="G64" s="1">
        <f>$A64*($J$5)*1.5</f>
        <v>364.4412502623428</v>
      </c>
      <c r="H64" s="1">
        <f>$A64*($J$5)*1.6</f>
        <v>388.7373336131657</v>
      </c>
      <c r="I64" s="3">
        <f>$A64*($J$5)*1.68</f>
        <v>408.1742002938239</v>
      </c>
      <c r="J64" s="1">
        <f>$A64*($J$5)*1.7</f>
        <v>413.0334169639885</v>
      </c>
      <c r="K64" s="1">
        <f>$A64*($J$5)*1.8</f>
        <v>437.32950031481136</v>
      </c>
      <c r="L64" s="1">
        <f>$A64*($J$5)*1.9</f>
        <v>461.62558366563417</v>
      </c>
      <c r="M64" s="1">
        <f>$A64*($J$5)*2</f>
        <v>485.92166701645704</v>
      </c>
      <c r="O64" s="1">
        <f>($A64*($J$5))/13.6*60/2.2</f>
        <v>487.2209228106186</v>
      </c>
      <c r="P64" s="1">
        <f>($A64*($J$5))/13.6*60/2.2*1.4</f>
        <v>682.1092919348661</v>
      </c>
      <c r="Q64" s="4">
        <f>($A64*($J$5))/13.6*60/2.2*1.68</f>
        <v>818.5311503218393</v>
      </c>
      <c r="R64" s="4">
        <f>($A64*($J$5))/13.6*60/2.2*2.02</f>
        <v>984.1862640774497</v>
      </c>
      <c r="S64" s="3">
        <f>($A64*($J$5))/13.6*60/2.2*2.22449</f>
        <v>1083.818070582993</v>
      </c>
    </row>
    <row r="65" spans="1:19" ht="9.75">
      <c r="A65" s="15">
        <v>5700</v>
      </c>
      <c r="B65" s="1">
        <f>A65*($J$5)</f>
        <v>247.29941982087547</v>
      </c>
      <c r="C65" s="1">
        <f>$A65*($J$5)*1.1</f>
        <v>272.029361802963</v>
      </c>
      <c r="D65" s="1">
        <f>$A65*($J$5)*1.2</f>
        <v>296.7593037850506</v>
      </c>
      <c r="E65" s="1">
        <f>$A65*($J$5)*1.3</f>
        <v>321.48924576713813</v>
      </c>
      <c r="F65" s="38">
        <f>$A65*($J$5)*1.4</f>
        <v>346.2191877492256</v>
      </c>
      <c r="G65" s="1">
        <f>$A65*($J$5)*1.5</f>
        <v>370.9491297313132</v>
      </c>
      <c r="H65" s="1">
        <f>$A65*($J$5)*1.6</f>
        <v>395.6790717134008</v>
      </c>
      <c r="I65" s="3">
        <f>$A65*($J$5)*1.68</f>
        <v>415.46302529907075</v>
      </c>
      <c r="J65" s="1">
        <f>$A65*($J$5)*1.7</f>
        <v>420.4090136954883</v>
      </c>
      <c r="K65" s="1">
        <f>$A65*($J$5)*1.8</f>
        <v>445.13895567757584</v>
      </c>
      <c r="L65" s="1">
        <f>$A65*($J$5)*1.9</f>
        <v>469.8688976596634</v>
      </c>
      <c r="M65" s="1">
        <f>$A65*($J$5)*2</f>
        <v>494.59883964175094</v>
      </c>
      <c r="O65" s="1">
        <f>($A65*($J$5))/13.6*60/2.2</f>
        <v>495.92129643223683</v>
      </c>
      <c r="P65" s="1">
        <f>($A65*($J$5))/13.6*60/2.2*1.4</f>
        <v>694.2898150051316</v>
      </c>
      <c r="Q65" s="4">
        <f>($A65*($J$5))/13.6*60/2.2*1.68</f>
        <v>833.1477780061579</v>
      </c>
      <c r="R65" s="4">
        <f>($A65*($J$5))/13.6*60/2.2*2.02</f>
        <v>1001.7610187931184</v>
      </c>
      <c r="S65" s="3">
        <f>($A65*($J$5))/13.6*60/2.2*2.22449</f>
        <v>1103.1719647005464</v>
      </c>
    </row>
    <row r="66" spans="1:19" ht="9.75">
      <c r="A66" s="15">
        <v>5800</v>
      </c>
      <c r="B66" s="1">
        <f>A66*($J$5)</f>
        <v>251.6380061335224</v>
      </c>
      <c r="C66" s="1">
        <f>$A66*($J$5)*1.1</f>
        <v>276.80180674687466</v>
      </c>
      <c r="D66" s="1">
        <f>$A66*($J$5)*1.2</f>
        <v>301.96560736022684</v>
      </c>
      <c r="E66" s="1">
        <f>$A66*($J$5)*1.3</f>
        <v>327.12940797357913</v>
      </c>
      <c r="F66" s="38">
        <f>$A66*($J$5)*1.4</f>
        <v>352.2932085869313</v>
      </c>
      <c r="G66" s="1">
        <f>$A66*($J$5)*1.5</f>
        <v>377.4570092002836</v>
      </c>
      <c r="H66" s="1">
        <f>$A66*($J$5)*1.6</f>
        <v>402.62080981363584</v>
      </c>
      <c r="I66" s="3">
        <f>$A66*($J$5)*1.68</f>
        <v>422.7518503043176</v>
      </c>
      <c r="J66" s="1">
        <f>$A66*($J$5)*1.7</f>
        <v>427.7846104269881</v>
      </c>
      <c r="K66" s="1">
        <f>$A66*($J$5)*1.8</f>
        <v>452.9484110403403</v>
      </c>
      <c r="L66" s="1">
        <f>$A66*($J$5)*1.9</f>
        <v>478.11221165369255</v>
      </c>
      <c r="M66" s="1">
        <f>$A66*($J$5)*2</f>
        <v>503.2760122670448</v>
      </c>
      <c r="O66" s="1">
        <f>($A66*($J$5))/13.6*60/2.2</f>
        <v>504.621670053855</v>
      </c>
      <c r="P66" s="1">
        <f>($A66*($J$5))/13.6*60/2.2*1.4</f>
        <v>706.470338075397</v>
      </c>
      <c r="Q66" s="4">
        <f>($A66*($J$5))/13.6*60/2.2*1.68</f>
        <v>847.7644056904763</v>
      </c>
      <c r="R66" s="4">
        <f>($A66*($J$5))/13.6*60/2.2*2.02</f>
        <v>1019.335773508787</v>
      </c>
      <c r="S66" s="3">
        <f>($A66*($J$5))/13.6*60/2.2*2.22449</f>
        <v>1122.5258588180998</v>
      </c>
    </row>
    <row r="67" spans="1:19" ht="9.75">
      <c r="A67" s="15">
        <v>5900</v>
      </c>
      <c r="B67" s="1">
        <f>A67*($J$5)</f>
        <v>255.97659244616935</v>
      </c>
      <c r="C67" s="1">
        <f>$A67*($J$5)*1.1</f>
        <v>281.5742516907863</v>
      </c>
      <c r="D67" s="1">
        <f>$A67*($J$5)*1.2</f>
        <v>307.1719109354032</v>
      </c>
      <c r="E67" s="1">
        <f>$A67*($J$5)*1.3</f>
        <v>332.76957018002014</v>
      </c>
      <c r="F67" s="38">
        <f>$A67*($J$5)*1.4</f>
        <v>358.36722942463706</v>
      </c>
      <c r="G67" s="1">
        <f>$A67*($J$5)*1.5</f>
        <v>383.96488866925404</v>
      </c>
      <c r="H67" s="1">
        <f>$A67*($J$5)*1.6</f>
        <v>409.56254791387096</v>
      </c>
      <c r="I67" s="3">
        <f>$A67*($J$5)*1.68</f>
        <v>430.0406753095645</v>
      </c>
      <c r="J67" s="1">
        <f>$A67*($J$5)*1.7</f>
        <v>435.1602071584879</v>
      </c>
      <c r="K67" s="1">
        <f>$A67*($J$5)*1.8</f>
        <v>460.75786640310486</v>
      </c>
      <c r="L67" s="1">
        <f>$A67*($J$5)*1.9</f>
        <v>486.3555256477217</v>
      </c>
      <c r="M67" s="1">
        <f>$A67*($J$5)*2</f>
        <v>511.9531848923387</v>
      </c>
      <c r="O67" s="1">
        <f>($A67*($J$5))/13.6*60/2.2</f>
        <v>513.3220436754733</v>
      </c>
      <c r="P67" s="1">
        <f>($A67*($J$5))/13.6*60/2.2*1.4</f>
        <v>718.6508611456626</v>
      </c>
      <c r="Q67" s="4">
        <f>($A67*($J$5))/13.6*60/2.2*1.68</f>
        <v>862.3810333747952</v>
      </c>
      <c r="R67" s="4">
        <f>($A67*($J$5))/13.6*60/2.2*2.02</f>
        <v>1036.9105282244561</v>
      </c>
      <c r="S67" s="3">
        <f>($A67*($J$5))/13.6*60/2.2*2.22449</f>
        <v>1141.8797529356536</v>
      </c>
    </row>
    <row r="68" spans="1:19" s="40" customFormat="1" ht="9.75">
      <c r="A68" s="39">
        <v>6000</v>
      </c>
      <c r="B68" s="40">
        <f>A68*($J$5)</f>
        <v>260.3151787588163</v>
      </c>
      <c r="C68" s="40">
        <f>$A68*($J$5)*1.1</f>
        <v>286.34669663469793</v>
      </c>
      <c r="D68" s="40">
        <f>$A68*($J$5)*1.2</f>
        <v>312.37821451057954</v>
      </c>
      <c r="E68" s="40">
        <f>$A68*($J$5)*1.3</f>
        <v>338.40973238646114</v>
      </c>
      <c r="F68" s="40">
        <f>$A68*($J$5)*1.4</f>
        <v>364.44125026234275</v>
      </c>
      <c r="G68" s="40">
        <f>$A68*($J$5)*1.5</f>
        <v>390.4727681382244</v>
      </c>
      <c r="H68" s="40">
        <f>$A68*($J$5)*1.6</f>
        <v>416.50428601410607</v>
      </c>
      <c r="I68" s="40">
        <f>$A68*($J$5)*1.68</f>
        <v>437.3295003148113</v>
      </c>
      <c r="J68" s="40">
        <f>$A68*($J$5)*1.7</f>
        <v>442.5358038899877</v>
      </c>
      <c r="K68" s="40">
        <f>$A68*($J$5)*1.8</f>
        <v>468.5673217658693</v>
      </c>
      <c r="L68" s="40">
        <f>$A68*($J$5)*1.9</f>
        <v>494.5988396417509</v>
      </c>
      <c r="M68" s="40">
        <f>$A68*($J$5)*2</f>
        <v>520.6303575176325</v>
      </c>
      <c r="O68" s="40">
        <f>($A68*($J$5))/13.6*60/2.2</f>
        <v>522.0224172970915</v>
      </c>
      <c r="P68" s="40">
        <f>($A68*($J$5))/13.6*60/2.2*1.4</f>
        <v>730.831384215928</v>
      </c>
      <c r="Q68" s="40">
        <f>($A68*($J$5))/13.6*60/2.2*1.68</f>
        <v>876.9976610591136</v>
      </c>
      <c r="R68" s="40">
        <f>($A68*($J$5))/13.6*60/2.2*2.02</f>
        <v>1054.4852829401248</v>
      </c>
      <c r="S68" s="40">
        <f>($A68*($J$5))/13.6*60/2.2*2.22449</f>
        <v>1161.2336470532068</v>
      </c>
    </row>
    <row r="69" spans="1:19" ht="9.75">
      <c r="A69" s="15">
        <v>6100</v>
      </c>
      <c r="B69" s="1">
        <f>A69*($J$5)</f>
        <v>264.6537650714632</v>
      </c>
      <c r="C69" s="1">
        <f>$A69*($J$5)*1.1</f>
        <v>291.1191415786096</v>
      </c>
      <c r="D69" s="1">
        <f>$A69*($J$5)*1.2</f>
        <v>317.58451808575586</v>
      </c>
      <c r="E69" s="1">
        <f>$A69*($J$5)*1.3</f>
        <v>344.0498945929022</v>
      </c>
      <c r="F69" s="38">
        <f>$A69*($J$5)*1.4</f>
        <v>370.5152711000485</v>
      </c>
      <c r="G69" s="1">
        <f>$A69*($J$5)*1.5</f>
        <v>396.98064760719484</v>
      </c>
      <c r="H69" s="1">
        <f>$A69*($J$5)*1.6</f>
        <v>423.4460241143412</v>
      </c>
      <c r="I69" s="3">
        <f>$A69*($J$5)*1.68</f>
        <v>444.6183253200582</v>
      </c>
      <c r="J69" s="1">
        <f>$A69*($J$5)*1.7</f>
        <v>449.9114006214875</v>
      </c>
      <c r="K69" s="1">
        <f>$A69*($J$5)*1.8</f>
        <v>476.3767771286338</v>
      </c>
      <c r="L69" s="1">
        <f>$A69*($J$5)*1.9</f>
        <v>502.8421536357801</v>
      </c>
      <c r="M69" s="1">
        <f>$A69*($J$5)*2</f>
        <v>529.3075301429265</v>
      </c>
      <c r="O69" s="1">
        <f>($A69*($J$5))/13.6*60/2.2</f>
        <v>530.7227909187096</v>
      </c>
      <c r="P69" s="1">
        <f>($A69*($J$5))/13.6*60/2.2*1.4</f>
        <v>743.0119072861934</v>
      </c>
      <c r="Q69" s="4">
        <f>($A69*($J$5))/13.6*60/2.2*1.68</f>
        <v>891.6142887434321</v>
      </c>
      <c r="R69" s="4">
        <f>($A69*($J$5))/13.6*60/2.2*2.02</f>
        <v>1072.0600376557934</v>
      </c>
      <c r="S69" s="3">
        <f>($A69*($J$5))/13.6*60/2.2*2.22449</f>
        <v>1180.5875411707602</v>
      </c>
    </row>
    <row r="70" spans="1:19" ht="9.75">
      <c r="A70" s="15">
        <v>6200</v>
      </c>
      <c r="B70" s="1">
        <f>A70*($J$5)</f>
        <v>268.9923513841102</v>
      </c>
      <c r="C70" s="1">
        <f>$A70*($J$5)*1.1</f>
        <v>295.8915865225212</v>
      </c>
      <c r="D70" s="1">
        <f>$A70*($J$5)*1.2</f>
        <v>322.7908216609322</v>
      </c>
      <c r="E70" s="1">
        <f>$A70*($J$5)*1.3</f>
        <v>349.69005679934327</v>
      </c>
      <c r="F70" s="38">
        <f>$A70*($J$5)*1.4</f>
        <v>376.58929193775424</v>
      </c>
      <c r="G70" s="1">
        <f>$A70*($J$5)*1.5</f>
        <v>403.48852707616527</v>
      </c>
      <c r="H70" s="1">
        <f>$A70*($J$5)*1.6</f>
        <v>430.3877622145763</v>
      </c>
      <c r="I70" s="3">
        <f>$A70*($J$5)*1.68</f>
        <v>451.9071503253051</v>
      </c>
      <c r="J70" s="1">
        <f>$A70*($J$5)*1.7</f>
        <v>457.28699735298727</v>
      </c>
      <c r="K70" s="1">
        <f>$A70*($J$5)*1.8</f>
        <v>484.18623249139836</v>
      </c>
      <c r="L70" s="1">
        <f>$A70*($J$5)*1.9</f>
        <v>511.08546762980933</v>
      </c>
      <c r="M70" s="1">
        <f>$A70*($J$5)*2</f>
        <v>537.9847027682204</v>
      </c>
      <c r="O70" s="1">
        <f>($A70*($J$5))/13.6*60/2.2</f>
        <v>539.4231645403278</v>
      </c>
      <c r="P70" s="1">
        <f>($A70*($J$5))/13.6*60/2.2*1.4</f>
        <v>755.1924303564589</v>
      </c>
      <c r="Q70" s="4">
        <f>($A70*($J$5))/13.6*60/2.2*1.68</f>
        <v>906.2309164277507</v>
      </c>
      <c r="R70" s="4">
        <f>($A70*($J$5))/13.6*60/2.2*2.02</f>
        <v>1089.634792371462</v>
      </c>
      <c r="S70" s="3">
        <f>($A70*($J$5))/13.6*60/2.2*2.22449</f>
        <v>1199.9414352883136</v>
      </c>
    </row>
    <row r="71" spans="1:19" ht="9.75">
      <c r="A71" s="15">
        <v>6300</v>
      </c>
      <c r="B71" s="1">
        <f>A71*($J$5)</f>
        <v>273.3309376967571</v>
      </c>
      <c r="C71" s="1">
        <f>$A71*($J$5)*1.1</f>
        <v>300.6640314664328</v>
      </c>
      <c r="D71" s="1">
        <f>$A71*($J$5)*1.2</f>
        <v>327.9971252361085</v>
      </c>
      <c r="E71" s="1">
        <f>$A71*($J$5)*1.3</f>
        <v>355.3302190057842</v>
      </c>
      <c r="F71" s="38">
        <f>$A71*($J$5)*1.4</f>
        <v>382.6633127754599</v>
      </c>
      <c r="G71" s="1">
        <f>$A71*($J$5)*1.5</f>
        <v>409.99640654513564</v>
      </c>
      <c r="H71" s="1">
        <f>$A71*($J$5)*1.6</f>
        <v>437.32950031481136</v>
      </c>
      <c r="I71" s="3">
        <f>$A71*($J$5)*1.68</f>
        <v>459.19597533055185</v>
      </c>
      <c r="J71" s="1">
        <f>$A71*($J$5)*1.7</f>
        <v>464.662594084487</v>
      </c>
      <c r="K71" s="1">
        <f>$A71*($J$5)*1.8</f>
        <v>491.9956878541627</v>
      </c>
      <c r="L71" s="1">
        <f>$A71*($J$5)*1.9</f>
        <v>519.3287816238384</v>
      </c>
      <c r="M71" s="1">
        <f>$A71*($J$5)*2</f>
        <v>546.6618753935142</v>
      </c>
      <c r="O71" s="1">
        <f>($A71*($J$5))/13.6*60/2.2</f>
        <v>548.1235381619459</v>
      </c>
      <c r="P71" s="1">
        <f>($A71*($J$5))/13.6*60/2.2*1.4</f>
        <v>767.3729534267243</v>
      </c>
      <c r="Q71" s="4">
        <f>($A71*($J$5))/13.6*60/2.2*1.68</f>
        <v>920.8475441120692</v>
      </c>
      <c r="R71" s="4">
        <f>($A71*($J$5))/13.6*60/2.2*2.02</f>
        <v>1107.2095470871309</v>
      </c>
      <c r="S71" s="3">
        <f>($A71*($J$5))/13.6*60/2.2*2.22449</f>
        <v>1219.295329405867</v>
      </c>
    </row>
    <row r="72" spans="1:19" ht="9.75">
      <c r="A72" s="15">
        <v>6400</v>
      </c>
      <c r="B72" s="1">
        <f>A72*($J$5)</f>
        <v>277.66952400940403</v>
      </c>
      <c r="C72" s="1">
        <f>$A72*($J$5)*1.1</f>
        <v>305.4364764103445</v>
      </c>
      <c r="D72" s="1">
        <f>$A72*($J$5)*1.2</f>
        <v>333.2034288112848</v>
      </c>
      <c r="E72" s="1">
        <f>$A72*($J$5)*1.3</f>
        <v>360.9703812122253</v>
      </c>
      <c r="F72" s="38">
        <f>$A72*($J$5)*1.4</f>
        <v>388.7373336131656</v>
      </c>
      <c r="G72" s="1">
        <f>$A72*($J$5)*1.5</f>
        <v>416.504286014106</v>
      </c>
      <c r="H72" s="1">
        <f>$A72*($J$5)*1.6</f>
        <v>444.27123841504647</v>
      </c>
      <c r="I72" s="3">
        <f>$A72*($J$5)*1.68</f>
        <v>466.48480033579875</v>
      </c>
      <c r="J72" s="1">
        <f>$A72*($J$5)*1.7</f>
        <v>472.0381908159868</v>
      </c>
      <c r="K72" s="1">
        <f>$A72*($J$5)*1.8</f>
        <v>499.80514321692726</v>
      </c>
      <c r="L72" s="1">
        <f>$A72*($J$5)*1.9</f>
        <v>527.5720956178676</v>
      </c>
      <c r="M72" s="1">
        <f>$A72*($J$5)*2</f>
        <v>555.3390480188081</v>
      </c>
      <c r="O72" s="1">
        <f>($A72*($J$5))/13.6*60/2.2</f>
        <v>556.8239117835641</v>
      </c>
      <c r="P72" s="1">
        <f>($A72*($J$5))/13.6*60/2.2*1.4</f>
        <v>779.5534764969897</v>
      </c>
      <c r="Q72" s="4">
        <f>($A72*($J$5))/13.6*60/2.2*1.68</f>
        <v>935.4641717963876</v>
      </c>
      <c r="R72" s="4">
        <f>($A72*($J$5))/13.6*60/2.2*2.02</f>
        <v>1124.7843018027995</v>
      </c>
      <c r="S72" s="3">
        <f>($A72*($J$5))/13.6*60/2.2*2.22449</f>
        <v>1238.6492235234205</v>
      </c>
    </row>
    <row r="73" spans="1:19" ht="9.75">
      <c r="A73" s="15">
        <v>6500</v>
      </c>
      <c r="B73" s="1">
        <f>A73*($J$5)</f>
        <v>282.008110322051</v>
      </c>
      <c r="C73" s="1">
        <f>$A73*($J$5)*1.1</f>
        <v>310.2089213542561</v>
      </c>
      <c r="D73" s="1">
        <f>$A73*($J$5)*1.2</f>
        <v>338.40973238646114</v>
      </c>
      <c r="E73" s="1">
        <f>$A73*($J$5)*1.3</f>
        <v>366.6105434186663</v>
      </c>
      <c r="F73" s="38">
        <f>$A73*($J$5)*1.4</f>
        <v>394.81135445087136</v>
      </c>
      <c r="G73" s="1">
        <f>$A73*($J$5)*1.5</f>
        <v>423.0121654830765</v>
      </c>
      <c r="H73" s="1">
        <f>$A73*($J$5)*1.6</f>
        <v>451.2129765152816</v>
      </c>
      <c r="I73" s="3">
        <f>$A73*($J$5)*1.68</f>
        <v>473.77362534104566</v>
      </c>
      <c r="J73" s="1">
        <f>$A73*($J$5)*1.7</f>
        <v>479.41378754748666</v>
      </c>
      <c r="K73" s="1">
        <f>$A73*($J$5)*1.8</f>
        <v>507.6145985796918</v>
      </c>
      <c r="L73" s="1">
        <f>$A73*($J$5)*1.9</f>
        <v>535.8154096118968</v>
      </c>
      <c r="M73" s="1">
        <f>$A73*($J$5)*2</f>
        <v>564.016220644102</v>
      </c>
      <c r="O73" s="1">
        <f>($A73*($J$5))/13.6*60/2.2</f>
        <v>565.5242854051825</v>
      </c>
      <c r="P73" s="1">
        <f>($A73*($J$5))/13.6*60/2.2*1.4</f>
        <v>791.7339995672554</v>
      </c>
      <c r="Q73" s="4">
        <f>($A73*($J$5))/13.6*60/2.2*1.68</f>
        <v>950.0807994807066</v>
      </c>
      <c r="R73" s="4">
        <f>($A73*($J$5))/13.6*60/2.2*2.02</f>
        <v>1142.3590565184686</v>
      </c>
      <c r="S73" s="3">
        <f>($A73*($J$5))/13.6*60/2.2*2.22449</f>
        <v>1258.0031176409743</v>
      </c>
    </row>
    <row r="74" spans="1:19" ht="9.75">
      <c r="A74" s="15">
        <v>6600</v>
      </c>
      <c r="B74" s="1">
        <f>A74*($J$5)</f>
        <v>286.34669663469793</v>
      </c>
      <c r="C74" s="1">
        <f>$A74*($J$5)*1.1</f>
        <v>314.98136629816776</v>
      </c>
      <c r="D74" s="1">
        <f>$A74*($J$5)*1.2</f>
        <v>343.6160359616375</v>
      </c>
      <c r="E74" s="1">
        <f>$A74*($J$5)*1.3</f>
        <v>372.25070562510734</v>
      </c>
      <c r="F74" s="38">
        <f>$A74*($J$5)*1.4</f>
        <v>400.8853752885771</v>
      </c>
      <c r="G74" s="1">
        <f>$A74*($J$5)*1.5</f>
        <v>429.5200449520469</v>
      </c>
      <c r="H74" s="1">
        <f>$A74*($J$5)*1.6</f>
        <v>458.1547146155167</v>
      </c>
      <c r="I74" s="3">
        <f>$A74*($J$5)*1.68</f>
        <v>481.0624503462925</v>
      </c>
      <c r="J74" s="1">
        <f>$A74*($J$5)*1.7</f>
        <v>486.78938427898646</v>
      </c>
      <c r="K74" s="1">
        <f>$A74*($J$5)*1.8</f>
        <v>515.4240539424563</v>
      </c>
      <c r="L74" s="1">
        <f>$A74*($J$5)*1.9</f>
        <v>544.058723605926</v>
      </c>
      <c r="M74" s="1">
        <f>$A74*($J$5)*2</f>
        <v>572.6933932693959</v>
      </c>
      <c r="O74" s="1">
        <f>($A74*($J$5))/13.6*60/2.2</f>
        <v>574.2246590268006</v>
      </c>
      <c r="P74" s="1">
        <f>($A74*($J$5))/13.6*60/2.2*1.4</f>
        <v>803.9145226375208</v>
      </c>
      <c r="Q74" s="4">
        <f>($A74*($J$5))/13.6*60/2.2*1.68</f>
        <v>964.697427165025</v>
      </c>
      <c r="R74" s="4">
        <f>($A74*($J$5))/13.6*60/2.2*2.02</f>
        <v>1159.9338112341372</v>
      </c>
      <c r="S74" s="3">
        <f>($A74*($J$5))/13.6*60/2.2*2.22449</f>
        <v>1277.3570117585277</v>
      </c>
    </row>
    <row r="75" spans="1:19" ht="9.75">
      <c r="A75" s="15">
        <v>6700</v>
      </c>
      <c r="B75" s="1">
        <f>A75*($J$5)</f>
        <v>290.68528294734483</v>
      </c>
      <c r="C75" s="1">
        <f>$A75*($J$5)*1.1</f>
        <v>319.75381124207934</v>
      </c>
      <c r="D75" s="1">
        <f>$A75*($J$5)*1.2</f>
        <v>348.8223395368138</v>
      </c>
      <c r="E75" s="1">
        <f>$A75*($J$5)*1.3</f>
        <v>377.8908678315483</v>
      </c>
      <c r="F75" s="38">
        <f>$A75*($J$5)*1.4</f>
        <v>406.95939612628274</v>
      </c>
      <c r="G75" s="1">
        <f>$A75*($J$5)*1.5</f>
        <v>436.02792442101725</v>
      </c>
      <c r="H75" s="1">
        <f>$A75*($J$5)*1.6</f>
        <v>465.09645271575175</v>
      </c>
      <c r="I75" s="3">
        <f>$A75*($J$5)*1.68</f>
        <v>488.3512753515393</v>
      </c>
      <c r="J75" s="1">
        <f>$A75*($J$5)*1.7</f>
        <v>494.1649810104862</v>
      </c>
      <c r="K75" s="1">
        <f>$A75*($J$5)*1.8</f>
        <v>523.2335093052208</v>
      </c>
      <c r="L75" s="1">
        <f>$A75*($J$5)*1.9</f>
        <v>552.3020375999552</v>
      </c>
      <c r="M75" s="1">
        <f>$A75*($J$5)*2</f>
        <v>581.3705658946897</v>
      </c>
      <c r="O75" s="1">
        <f>($A75*($J$5))/13.6*60/2.2</f>
        <v>582.9250326484188</v>
      </c>
      <c r="P75" s="1">
        <f>($A75*($J$5))/13.6*60/2.2*1.4</f>
        <v>816.0950457077862</v>
      </c>
      <c r="Q75" s="4">
        <f>($A75*($J$5))/13.6*60/2.2*1.68</f>
        <v>979.3140548493435</v>
      </c>
      <c r="R75" s="4">
        <f>($A75*($J$5))/13.6*60/2.2*2.02</f>
        <v>1177.5085659498059</v>
      </c>
      <c r="S75" s="3">
        <f>($A75*($J$5))/13.6*60/2.2*2.22449</f>
        <v>1296.710905876081</v>
      </c>
    </row>
    <row r="76" spans="1:19" ht="9.75">
      <c r="A76" s="15">
        <v>6800</v>
      </c>
      <c r="B76" s="1">
        <f>A76*($J$5)</f>
        <v>295.0238692599918</v>
      </c>
      <c r="C76" s="1">
        <f>$A76*($J$5)*1.1</f>
        <v>324.526256185991</v>
      </c>
      <c r="D76" s="1">
        <f>$A76*($J$5)*1.2</f>
        <v>354.0286431119901</v>
      </c>
      <c r="E76" s="1">
        <f>$A76*($J$5)*1.3</f>
        <v>383.53103003798935</v>
      </c>
      <c r="F76" s="38">
        <f>$A76*($J$5)*1.4</f>
        <v>413.0334169639885</v>
      </c>
      <c r="G76" s="1">
        <f>$A76*($J$5)*1.5</f>
        <v>442.5358038899877</v>
      </c>
      <c r="H76" s="1">
        <f>$A76*($J$5)*1.6</f>
        <v>472.03819081598687</v>
      </c>
      <c r="I76" s="3">
        <f>$A76*($J$5)*1.68</f>
        <v>495.6401003567862</v>
      </c>
      <c r="J76" s="1">
        <f>$A76*($J$5)*1.7</f>
        <v>501.540577741986</v>
      </c>
      <c r="K76" s="1">
        <f>$A76*($J$5)*1.8</f>
        <v>531.0429646679852</v>
      </c>
      <c r="L76" s="1">
        <f>$A76*($J$5)*1.9</f>
        <v>560.5453515939844</v>
      </c>
      <c r="M76" s="1">
        <f>$A76*($J$5)*2</f>
        <v>590.0477385199836</v>
      </c>
      <c r="O76" s="1">
        <f>($A76*($J$5))/13.6*60/2.2</f>
        <v>591.6254062700369</v>
      </c>
      <c r="P76" s="1">
        <f>($A76*($J$5))/13.6*60/2.2*1.4</f>
        <v>828.2755687780517</v>
      </c>
      <c r="Q76" s="4">
        <f>($A76*($J$5))/13.6*60/2.2*1.68</f>
        <v>993.930682533662</v>
      </c>
      <c r="R76" s="4">
        <f>($A76*($J$5))/13.6*60/2.2*2.02</f>
        <v>1195.0833206654745</v>
      </c>
      <c r="S76" s="3">
        <f>($A76*($J$5))/13.6*60/2.2*2.22449</f>
        <v>1316.0647999936343</v>
      </c>
    </row>
    <row r="77" spans="1:19" ht="9.75">
      <c r="A77" s="15">
        <v>6900</v>
      </c>
      <c r="B77" s="1">
        <f>A77*($J$5)</f>
        <v>299.36245557263874</v>
      </c>
      <c r="C77" s="1">
        <f>$A77*($J$5)*1.1</f>
        <v>329.2987011299026</v>
      </c>
      <c r="D77" s="1">
        <f>$A77*($J$5)*1.2</f>
        <v>359.2349466871665</v>
      </c>
      <c r="E77" s="1">
        <f>$A77*($J$5)*1.3</f>
        <v>389.17119224443036</v>
      </c>
      <c r="F77" s="38">
        <f>$A77*($J$5)*1.4</f>
        <v>419.10743780169423</v>
      </c>
      <c r="G77" s="1">
        <f>$A77*($J$5)*1.5</f>
        <v>449.0436833589581</v>
      </c>
      <c r="H77" s="1">
        <f>$A77*($J$5)*1.6</f>
        <v>478.979928916222</v>
      </c>
      <c r="I77" s="3">
        <f>$A77*($J$5)*1.68</f>
        <v>502.92892536203306</v>
      </c>
      <c r="J77" s="1">
        <f>$A77*($J$5)*1.7</f>
        <v>508.91617447348585</v>
      </c>
      <c r="K77" s="1">
        <f>$A77*($J$5)*1.8</f>
        <v>538.8524200307497</v>
      </c>
      <c r="L77" s="1">
        <f>$A77*($J$5)*1.9</f>
        <v>568.7886655880136</v>
      </c>
      <c r="M77" s="1">
        <f>$A77*($J$5)*2</f>
        <v>598.7249111452775</v>
      </c>
      <c r="O77" s="1">
        <f>($A77*($J$5))/13.6*60/2.2</f>
        <v>600.3257798916551</v>
      </c>
      <c r="P77" s="1">
        <f>($A77*($J$5))/13.6*60/2.2*1.4</f>
        <v>840.4560918483171</v>
      </c>
      <c r="Q77" s="4">
        <f>($A77*($J$5))/13.6*60/2.2*1.68</f>
        <v>1008.5473102179806</v>
      </c>
      <c r="R77" s="4">
        <f>($A77*($J$5))/13.6*60/2.2*2.02</f>
        <v>1212.6580753811434</v>
      </c>
      <c r="S77" s="3">
        <f>($A77*($J$5))/13.6*60/2.2*2.22449</f>
        <v>1335.4186941111877</v>
      </c>
    </row>
    <row r="78" spans="1:19" s="40" customFormat="1" ht="9.75">
      <c r="A78" s="39">
        <v>7000</v>
      </c>
      <c r="B78" s="40">
        <f>A78*($J$5)</f>
        <v>303.7010418852857</v>
      </c>
      <c r="C78" s="40">
        <f>$A78*($J$5)*1.1</f>
        <v>334.0711460738143</v>
      </c>
      <c r="D78" s="40">
        <f>$A78*($J$5)*1.2</f>
        <v>364.4412502623428</v>
      </c>
      <c r="E78" s="40">
        <f>$A78*($J$5)*1.3</f>
        <v>394.8113544508714</v>
      </c>
      <c r="F78" s="40">
        <f>$A78*($J$5)*1.4</f>
        <v>425.1814586393999</v>
      </c>
      <c r="G78" s="40">
        <f>$A78*($J$5)*1.5</f>
        <v>455.55156282792854</v>
      </c>
      <c r="H78" s="40">
        <f>$A78*($J$5)*1.6</f>
        <v>485.92166701645715</v>
      </c>
      <c r="I78" s="40">
        <f>$A78*($J$5)*1.68</f>
        <v>510.21775036727996</v>
      </c>
      <c r="J78" s="40">
        <f>$A78*($J$5)*1.7</f>
        <v>516.2917712049857</v>
      </c>
      <c r="K78" s="40">
        <f>$A78*($J$5)*1.8</f>
        <v>546.6618753935143</v>
      </c>
      <c r="L78" s="40">
        <f>$A78*($J$5)*1.9</f>
        <v>577.0319795820428</v>
      </c>
      <c r="M78" s="40">
        <f>$A78*($J$5)*2</f>
        <v>607.4020837705714</v>
      </c>
      <c r="O78" s="40">
        <f>($A78*($J$5))/13.6*60/2.2</f>
        <v>609.0261535132734</v>
      </c>
      <c r="P78" s="40">
        <f>($A78*($J$5))/13.6*60/2.2*1.4</f>
        <v>852.6366149185826</v>
      </c>
      <c r="Q78" s="40">
        <f>($A78*($J$5))/13.6*60/2.2*1.68</f>
        <v>1023.1639379022992</v>
      </c>
      <c r="R78" s="40">
        <f>($A78*($J$5))/13.6*60/2.2*2.02</f>
        <v>1230.2328300968122</v>
      </c>
      <c r="S78" s="40">
        <f>($A78*($J$5))/13.6*60/2.2*2.22449</f>
        <v>1354.7725882287414</v>
      </c>
    </row>
    <row r="79" spans="1:19" ht="9.75">
      <c r="A79" s="15">
        <v>7100</v>
      </c>
      <c r="B79" s="1">
        <f>A79*($J$5)</f>
        <v>308.0396281979326</v>
      </c>
      <c r="C79" s="1">
        <f>$A79*($J$5)*1.1</f>
        <v>338.8435910177259</v>
      </c>
      <c r="D79" s="1">
        <f>$A79*($J$5)*1.2</f>
        <v>369.64755383751907</v>
      </c>
      <c r="E79" s="1">
        <f>$A79*($J$5)*1.3</f>
        <v>400.45151665731237</v>
      </c>
      <c r="F79" s="38">
        <f>$A79*($J$5)*1.4</f>
        <v>431.2554794771056</v>
      </c>
      <c r="G79" s="1">
        <f>$A79*($J$5)*1.5</f>
        <v>462.05944229689885</v>
      </c>
      <c r="H79" s="1">
        <f>$A79*($J$5)*1.6</f>
        <v>492.86340511669215</v>
      </c>
      <c r="I79" s="3">
        <f>$A79*($J$5)*1.68</f>
        <v>517.5065753725268</v>
      </c>
      <c r="J79" s="1">
        <f>$A79*($J$5)*1.7</f>
        <v>523.6673679364853</v>
      </c>
      <c r="K79" s="1">
        <f>$A79*($J$5)*1.8</f>
        <v>554.4713307562787</v>
      </c>
      <c r="L79" s="1">
        <f>$A79*($J$5)*1.9</f>
        <v>585.2752935760719</v>
      </c>
      <c r="M79" s="1">
        <f>$A79*($J$5)*2</f>
        <v>616.0792563958652</v>
      </c>
      <c r="O79" s="1">
        <f>($A79*($J$5))/13.6*60/2.2</f>
        <v>617.7265271348915</v>
      </c>
      <c r="P79" s="1">
        <f>($A79*($J$5))/13.6*60/2.2*1.4</f>
        <v>864.8171379888481</v>
      </c>
      <c r="Q79" s="4">
        <f>($A79*($J$5))/13.6*60/2.2*1.68</f>
        <v>1037.7805655866177</v>
      </c>
      <c r="R79" s="4">
        <f>($A79*($J$5))/13.6*60/2.2*2.02</f>
        <v>1247.8075848124809</v>
      </c>
      <c r="S79" s="3">
        <f>($A79*($J$5))/13.6*60/2.2*2.22449</f>
        <v>1374.1264823462948</v>
      </c>
    </row>
    <row r="80" spans="1:19" ht="9.75">
      <c r="A80" s="15">
        <v>7200</v>
      </c>
      <c r="B80" s="1">
        <f>A80*($J$5)</f>
        <v>312.37821451057954</v>
      </c>
      <c r="C80" s="1">
        <f>$A80*($J$5)*1.1</f>
        <v>343.6160359616375</v>
      </c>
      <c r="D80" s="1">
        <f>$A80*($J$5)*1.2</f>
        <v>374.85385741269545</v>
      </c>
      <c r="E80" s="1">
        <f>$A80*($J$5)*1.3</f>
        <v>406.09167886375343</v>
      </c>
      <c r="F80" s="38">
        <f>$A80*($J$5)*1.4</f>
        <v>437.32950031481136</v>
      </c>
      <c r="G80" s="1">
        <f>$A80*($J$5)*1.5</f>
        <v>468.56732176586934</v>
      </c>
      <c r="H80" s="1">
        <f>$A80*($J$5)*1.6</f>
        <v>499.80514321692726</v>
      </c>
      <c r="I80" s="3">
        <f>$A80*($J$5)*1.68</f>
        <v>524.7954003777736</v>
      </c>
      <c r="J80" s="1">
        <f>$A80*($J$5)*1.7</f>
        <v>531.0429646679852</v>
      </c>
      <c r="K80" s="1">
        <f>$A80*($J$5)*1.8</f>
        <v>562.2807861190432</v>
      </c>
      <c r="L80" s="1">
        <f>$A80*($J$5)*1.9</f>
        <v>593.5186075701012</v>
      </c>
      <c r="M80" s="1">
        <f>$A80*($J$5)*2</f>
        <v>624.7564290211591</v>
      </c>
      <c r="O80" s="1">
        <f>($A80*($J$5))/13.6*60/2.2</f>
        <v>626.4269007565098</v>
      </c>
      <c r="P80" s="1">
        <f>($A80*($J$5))/13.6*60/2.2*1.4</f>
        <v>876.9976610591136</v>
      </c>
      <c r="Q80" s="4">
        <f>($A80*($J$5))/13.6*60/2.2*1.68</f>
        <v>1052.3971932709364</v>
      </c>
      <c r="R80" s="4">
        <f>($A80*($J$5))/13.6*60/2.2*2.02</f>
        <v>1265.3823395281497</v>
      </c>
      <c r="S80" s="3">
        <f>($A80*($J$5))/13.6*60/2.2*2.22449</f>
        <v>1393.4803764638484</v>
      </c>
    </row>
  </sheetData>
  <sheetProtection/>
  <printOptions/>
  <pageMargins left="0" right="0" top="0.35" bottom="0" header="0.5118055555555555" footer="0.5118055555555555"/>
  <pageSetup horizontalDpi="300" verticalDpi="3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 Palpatine</dc:creator>
  <cp:keywords/>
  <dc:description/>
  <cp:lastModifiedBy>Darth Vader</cp:lastModifiedBy>
  <cp:lastPrinted>2004-10-24T11:35:33Z</cp:lastPrinted>
  <dcterms:created xsi:type="dcterms:W3CDTF">2003-07-13T14:49:48Z</dcterms:created>
  <dcterms:modified xsi:type="dcterms:W3CDTF">2004-10-24T11:35:34Z</dcterms:modified>
  <cp:category/>
  <cp:version/>
  <cp:contentType/>
  <cp:contentStatus/>
</cp:coreProperties>
</file>