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<sst xmlns="http://schemas.openxmlformats.org/spreadsheetml/2006/main" count="108" uniqueCount="80">
  <si>
    <t>Ignition advance curve estimate</t>
  </si>
  <si>
    <t>KPa</t>
  </si>
  <si>
    <t>Max Advance – Degrees</t>
  </si>
  <si>
    <t>1960s to 1990s, two valves</t>
  </si>
  <si>
    <t>Newer, two valves</t>
  </si>
  <si>
    <t>Three or more valves</t>
  </si>
  <si>
    <t>Bore size adjustment</t>
  </si>
  <si>
    <t>under 3.5” (89mm)</t>
  </si>
  <si>
    <t>between 3.5” and 4” (101.6mm)</t>
  </si>
  <si>
    <t>over 4.001(+101.6mm)</t>
  </si>
  <si>
    <t>Fuel grade adjustment</t>
  </si>
  <si>
    <t>regular</t>
  </si>
  <si>
    <t>mid-grade</t>
  </si>
  <si>
    <t>RPM</t>
  </si>
  <si>
    <t>premium</t>
  </si>
  <si>
    <t>Chamber adjustment</t>
  </si>
  <si>
    <t>Good squish and quench</t>
  </si>
  <si>
    <t>Flat head</t>
  </si>
  <si>
    <t xml:space="preserve">Max Advance above 3000rpm </t>
  </si>
  <si>
    <t>Mild (stock engine)</t>
  </si>
  <si>
    <t>Wild (modified engine)</t>
  </si>
  <si>
    <t>---------- Forwarded message ----------</t>
  </si>
  <si>
    <t>From: lance &lt;megasquirt@msefi.com&gt;</t>
  </si>
  <si>
    <t>Date: Jul 15, 2005 12:15 AM</t>
  </si>
  <si>
    <t>Subject: Hot Rod Lincoln</t>
  </si>
  <si>
    <t>To: megasquirt-tuning@msefi.com</t>
  </si>
  <si>
    <t xml:space="preserve"> </t>
  </si>
  <si>
    <t>William,</t>
  </si>
  <si>
    <t xml:space="preserve"> You can get a base starting point for the VE table by using the</t>
  </si>
  <si>
    <t>Tables/VE Table/Tools/VE Specific/Generate Table' function of</t>
  </si>
  <si>
    <t>MegaTune, using the peak horsepower and torque figures for your</t>
  </si>
  <si>
    <t>engine.</t>
  </si>
  <si>
    <t xml:space="preserve"> For timing, we don't have a generator written yet (it's on my list,</t>
  </si>
  <si>
    <t>but unfortunately not near the top!). The basic principles are to</t>
  </si>
  <si>
    <t>determine a maximum advance for your engine and work backwards from</t>
  </si>
  <si>
    <t>there with heuristics:</t>
  </si>
  <si>
    <t xml:space="preserve"> - older engines (1960s up to 1990 or so) with two valves - max advance = 36°</t>
  </si>
  <si>
    <t xml:space="preserve"> - newer two-valve engines - max advance = 30°</t>
  </si>
  <si>
    <t xml:space="preserve"> - three or four valve engines - max advance = 26°</t>
  </si>
  <si>
    <t xml:space="preserve"> then adjust for bore size:</t>
  </si>
  <si>
    <t xml:space="preserve"> - under 3.5" (89mm) - subtract 3°</t>
  </si>
  <si>
    <t xml:space="preserve"> - between 3.5" and 4.000" (101.6mm) - no adjustment</t>
  </si>
  <si>
    <t xml:space="preserve"> - over 4.001" (+101.6mm) - add 3°</t>
  </si>
  <si>
    <t xml:space="preserve"> then adjust for the fuel:</t>
  </si>
  <si>
    <t xml:space="preserve"> - regular - subtract 2°</t>
  </si>
  <si>
    <t xml:space="preserve"> - mid-grade - subtract 1°</t>
  </si>
  <si>
    <t xml:space="preserve"> - premium - no adjustment</t>
  </si>
  <si>
    <t xml:space="preserve"> That gives us a maximum advance figure. It you have an aftermarket</t>
  </si>
  <si>
    <t>combination with a good squish area and optimized quench, subtract</t>
  </si>
  <si>
    <t>another 2°. If you have a flathead, add 3° or 4° or more.</t>
  </si>
  <si>
    <t xml:space="preserve"> We will use this to fill in the table at 100 kPa from 3000 rpm to the redline.</t>
  </si>
  <si>
    <t xml:space="preserve"> From idle to 3000 rpm, we want the advance (@100kPa) to increase</t>
  </si>
  <si>
    <t>fairly linearly from the idle advance to the maximum advance. Idle</t>
  </si>
  <si>
    <t>advance is really a matter of tuning, but assume 8° to 16° in most</t>
  </si>
  <si>
    <t>cases, with stock engines being on the lower end, and 'hotter' engines</t>
  </si>
  <si>
    <t>being on the upper end.</t>
  </si>
  <si>
    <t xml:space="preserve"> So if we have a hot engine with 36° maximum advance and 16° idle</t>
  </si>
  <si>
    <t>advance (at 800rpm), the spark table might look like this for 100kPa:</t>
  </si>
  <si>
    <t xml:space="preserve">100 16° 16° 18° 24° 28° 36° </t>
  </si>
  <si>
    <t>rpm 600 800 1000 1500 2000 3000</t>
  </si>
  <si>
    <t xml:space="preserve"> Below 100 kPa, we add 0.3° per 1 kPa drop. So for example, if our</t>
  </si>
  <si>
    <t>total spark at 100kPa and 4000 rpm was 36°, the advance at 50 kPa</t>
  </si>
  <si>
    <t>would be:</t>
  </si>
  <si>
    <t xml:space="preserve"> 36° + 0.3° x (100-50) = 51°</t>
  </si>
  <si>
    <t xml:space="preserve"> and the advance at 45 kPa and 800 rpm would be:</t>
  </si>
  <si>
    <t xml:space="preserve"> 16° + 0.3° x (100-45) = 32.5°</t>
  </si>
  <si>
    <t xml:space="preserve"> However all of these would need to be tuned, and it often helps idle</t>
  </si>
  <si>
    <t>stability to limit the advance at idle to under 20°.</t>
  </si>
  <si>
    <t xml:space="preserve"> Finally, for boosted engines, you subtract 0.3° of advance for every</t>
  </si>
  <si>
    <t>kPa above 100 (it's not a coincidence that this is the same factor as</t>
  </si>
  <si>
    <t>for the 'vacuum' adjustments). Because 101.3kPa=~14.7psi, this works</t>
  </si>
  <si>
    <t>out to ~2° per pound of boost. It's often the case that you want to</t>
  </si>
  <si>
    <t>limit the retard under boost as well, typically so that it takes out</t>
  </si>
  <si>
    <t>no more than about ½ of the maximum advance at 100 kPa.</t>
  </si>
  <si>
    <t xml:space="preserve"> None of these will give you the 'right' values for your engine</t>
  </si>
  <si>
    <t>though, and like the VE table calculator, are just a relatively safe</t>
  </si>
  <si>
    <t>starting point. They should be somewhat closer than starting with an</t>
  </si>
  <si>
    <t>empty table, though!</t>
  </si>
  <si>
    <t xml:space="preserve"> Lance.</t>
  </si>
  <si>
    <t>This post is at: http://www.msefi.com/viewtopic.php?p=61835#61835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</si>
</sst>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defaultGridColor="0" zoomScalePageLayoutView="0" colorId="9" workbookViewId="0" topLeftCell="A1">
      <selection activeCell="C27" sqref="C27"/>
    </sheetView>
  </sheetViews>
  <sheetFormatPr defaultColWidth="11.57421875" defaultRowHeight="12.75"/>
  <cols>
    <col min="1" max="1" width="32.28125" style="0" customWidth="1"/>
    <col min="2" max="2" width="28.421875" style="0" customWidth="1"/>
    <col min="3" max="3" width="3.57421875" style="0" customWidth="1"/>
    <col min="4" max="4" width="6.00390625" style="0" customWidth="1"/>
    <col min="5" max="5" width="5.28125" style="0" customWidth="1"/>
    <col min="6" max="17" width="6.140625" style="0" customWidth="1"/>
  </cols>
  <sheetData>
    <row r="1" ht="12.75">
      <c r="A1" s="1" t="s">
        <v>0</v>
      </c>
    </row>
    <row r="3" ht="12.75">
      <c r="E3" s="2" t="s">
        <v>1</v>
      </c>
    </row>
    <row r="4" spans="2:17" ht="12.75">
      <c r="B4" s="1" t="s">
        <v>2</v>
      </c>
      <c r="E4">
        <v>100</v>
      </c>
      <c r="F4" s="3">
        <f>$C$28</f>
        <v>12</v>
      </c>
      <c r="G4" s="3">
        <f>$C$28</f>
        <v>12</v>
      </c>
      <c r="H4" s="3">
        <f>($L$4-$G$4)/5+$G$4</f>
        <v>14.2</v>
      </c>
      <c r="I4" s="3">
        <f>($L$4-$G$4)*2/5+$G$4</f>
        <v>16.4</v>
      </c>
      <c r="J4" s="3">
        <f>($L$4-$G$4)*3/5+$G$4</f>
        <v>18.6</v>
      </c>
      <c r="K4" s="3">
        <f>($L$4-$G$4)*4/5+$G$4</f>
        <v>20.8</v>
      </c>
      <c r="L4" s="3">
        <f aca="true" t="shared" si="0" ref="L4:Q4">$C$23</f>
        <v>23</v>
      </c>
      <c r="M4" s="3">
        <f t="shared" si="0"/>
        <v>23</v>
      </c>
      <c r="N4" s="3">
        <f t="shared" si="0"/>
        <v>23</v>
      </c>
      <c r="O4" s="3">
        <f t="shared" si="0"/>
        <v>23</v>
      </c>
      <c r="P4" s="3">
        <f t="shared" si="0"/>
        <v>23</v>
      </c>
      <c r="Q4" s="3">
        <f t="shared" si="0"/>
        <v>23</v>
      </c>
    </row>
    <row r="5" spans="1:17" ht="12.75">
      <c r="A5" s="4" t="s">
        <v>3</v>
      </c>
      <c r="B5" s="5">
        <v>36</v>
      </c>
      <c r="C5" s="6"/>
      <c r="E5">
        <v>80</v>
      </c>
      <c r="F5" s="3">
        <f aca="true" t="shared" si="1" ref="F5:Q15">F$4+(0.3*($E$4-$E5))</f>
        <v>18</v>
      </c>
      <c r="G5" s="3">
        <f t="shared" si="1"/>
        <v>18</v>
      </c>
      <c r="H5" s="3">
        <f t="shared" si="1"/>
        <v>20.2</v>
      </c>
      <c r="I5" s="3">
        <f t="shared" si="1"/>
        <v>22.4</v>
      </c>
      <c r="J5" s="3">
        <f t="shared" si="1"/>
        <v>24.6</v>
      </c>
      <c r="K5" s="3">
        <f t="shared" si="1"/>
        <v>26.8</v>
      </c>
      <c r="L5" s="3">
        <f t="shared" si="1"/>
        <v>29</v>
      </c>
      <c r="M5" s="3">
        <f t="shared" si="1"/>
        <v>29</v>
      </c>
      <c r="N5" s="3">
        <f t="shared" si="1"/>
        <v>29</v>
      </c>
      <c r="O5" s="3">
        <f t="shared" si="1"/>
        <v>29</v>
      </c>
      <c r="P5" s="3">
        <f t="shared" si="1"/>
        <v>29</v>
      </c>
      <c r="Q5" s="3">
        <f t="shared" si="1"/>
        <v>29</v>
      </c>
    </row>
    <row r="6" spans="1:17" ht="12.75">
      <c r="A6" s="4" t="s">
        <v>4</v>
      </c>
      <c r="B6" s="5">
        <v>30</v>
      </c>
      <c r="C6" s="6"/>
      <c r="E6">
        <v>70</v>
      </c>
      <c r="F6" s="3">
        <f t="shared" si="1"/>
        <v>21</v>
      </c>
      <c r="G6" s="3">
        <f t="shared" si="1"/>
        <v>21</v>
      </c>
      <c r="H6" s="3">
        <f t="shared" si="1"/>
        <v>23.200000000000003</v>
      </c>
      <c r="I6" s="3">
        <f t="shared" si="1"/>
        <v>25.4</v>
      </c>
      <c r="J6" s="3">
        <f t="shared" si="1"/>
        <v>27.6</v>
      </c>
      <c r="K6" s="3">
        <f t="shared" si="1"/>
        <v>29.800000000000004</v>
      </c>
      <c r="L6" s="3">
        <f t="shared" si="1"/>
        <v>32</v>
      </c>
      <c r="M6" s="3">
        <f t="shared" si="1"/>
        <v>32</v>
      </c>
      <c r="N6" s="3">
        <f t="shared" si="1"/>
        <v>32</v>
      </c>
      <c r="O6" s="3">
        <f t="shared" si="1"/>
        <v>32</v>
      </c>
      <c r="P6" s="3">
        <f t="shared" si="1"/>
        <v>32</v>
      </c>
      <c r="Q6" s="3">
        <f t="shared" si="1"/>
        <v>32</v>
      </c>
    </row>
    <row r="7" spans="1:17" ht="12.75">
      <c r="A7" s="4" t="s">
        <v>5</v>
      </c>
      <c r="B7" s="5">
        <v>26</v>
      </c>
      <c r="C7" s="6">
        <v>26</v>
      </c>
      <c r="E7">
        <v>60</v>
      </c>
      <c r="F7" s="3">
        <f t="shared" si="1"/>
        <v>24</v>
      </c>
      <c r="G7" s="3">
        <f t="shared" si="1"/>
        <v>24</v>
      </c>
      <c r="H7" s="3">
        <f t="shared" si="1"/>
        <v>26.200000000000003</v>
      </c>
      <c r="I7" s="3">
        <f t="shared" si="1"/>
        <v>28.4</v>
      </c>
      <c r="J7" s="3">
        <f t="shared" si="1"/>
        <v>30.6</v>
      </c>
      <c r="K7" s="3">
        <f t="shared" si="1"/>
        <v>32.800000000000004</v>
      </c>
      <c r="L7" s="3">
        <f t="shared" si="1"/>
        <v>35</v>
      </c>
      <c r="M7" s="3">
        <f t="shared" si="1"/>
        <v>35</v>
      </c>
      <c r="N7" s="3">
        <f t="shared" si="1"/>
        <v>35</v>
      </c>
      <c r="O7" s="3">
        <f t="shared" si="1"/>
        <v>35</v>
      </c>
      <c r="P7" s="3">
        <f t="shared" si="1"/>
        <v>35</v>
      </c>
      <c r="Q7" s="3">
        <f t="shared" si="1"/>
        <v>35</v>
      </c>
    </row>
    <row r="8" spans="1:17" ht="12.75">
      <c r="A8" s="4"/>
      <c r="E8">
        <v>55</v>
      </c>
      <c r="F8" s="3">
        <f t="shared" si="1"/>
        <v>25.5</v>
      </c>
      <c r="G8" s="3">
        <f t="shared" si="1"/>
        <v>25.5</v>
      </c>
      <c r="H8" s="3">
        <f t="shared" si="1"/>
        <v>27.700000000000003</v>
      </c>
      <c r="I8" s="3">
        <f t="shared" si="1"/>
        <v>29.9</v>
      </c>
      <c r="J8" s="3">
        <f t="shared" si="1"/>
        <v>32.1</v>
      </c>
      <c r="K8" s="3">
        <f t="shared" si="1"/>
        <v>34.300000000000004</v>
      </c>
      <c r="L8" s="3">
        <f t="shared" si="1"/>
        <v>36.5</v>
      </c>
      <c r="M8" s="3">
        <f t="shared" si="1"/>
        <v>36.5</v>
      </c>
      <c r="N8" s="3">
        <f t="shared" si="1"/>
        <v>36.5</v>
      </c>
      <c r="O8" s="3">
        <f t="shared" si="1"/>
        <v>36.5</v>
      </c>
      <c r="P8" s="3">
        <f t="shared" si="1"/>
        <v>36.5</v>
      </c>
      <c r="Q8" s="3">
        <f t="shared" si="1"/>
        <v>36.5</v>
      </c>
    </row>
    <row r="9" spans="1:17" ht="12.75">
      <c r="A9" s="4"/>
      <c r="B9" s="1" t="s">
        <v>6</v>
      </c>
      <c r="E9">
        <v>50</v>
      </c>
      <c r="F9" s="3">
        <f t="shared" si="1"/>
        <v>27</v>
      </c>
      <c r="G9" s="3">
        <f t="shared" si="1"/>
        <v>27</v>
      </c>
      <c r="H9" s="3">
        <f t="shared" si="1"/>
        <v>29.200000000000003</v>
      </c>
      <c r="I9" s="3">
        <f t="shared" si="1"/>
        <v>31.4</v>
      </c>
      <c r="J9" s="3">
        <f t="shared" si="1"/>
        <v>33.6</v>
      </c>
      <c r="K9" s="3">
        <f t="shared" si="1"/>
        <v>35.800000000000004</v>
      </c>
      <c r="L9" s="3">
        <f t="shared" si="1"/>
        <v>38</v>
      </c>
      <c r="M9" s="3">
        <f t="shared" si="1"/>
        <v>38</v>
      </c>
      <c r="N9" s="3">
        <f t="shared" si="1"/>
        <v>38</v>
      </c>
      <c r="O9" s="3">
        <f t="shared" si="1"/>
        <v>38</v>
      </c>
      <c r="P9" s="3">
        <f t="shared" si="1"/>
        <v>38</v>
      </c>
      <c r="Q9" s="3">
        <f t="shared" si="1"/>
        <v>38</v>
      </c>
    </row>
    <row r="10" spans="1:17" ht="12.75">
      <c r="A10" s="4" t="s">
        <v>7</v>
      </c>
      <c r="B10" s="5">
        <v>-3</v>
      </c>
      <c r="C10" s="6">
        <v>-1</v>
      </c>
      <c r="E10">
        <v>45</v>
      </c>
      <c r="F10" s="3">
        <f t="shared" si="1"/>
        <v>28.500000000000004</v>
      </c>
      <c r="G10" s="3">
        <f t="shared" si="1"/>
        <v>28.500000000000004</v>
      </c>
      <c r="H10" s="3">
        <f t="shared" si="1"/>
        <v>30.700000000000003</v>
      </c>
      <c r="I10" s="3">
        <f t="shared" si="1"/>
        <v>32.900000000000006</v>
      </c>
      <c r="J10" s="3">
        <f t="shared" si="1"/>
        <v>35.10000000000001</v>
      </c>
      <c r="K10" s="3">
        <f t="shared" si="1"/>
        <v>37.300000000000004</v>
      </c>
      <c r="L10" s="3">
        <f t="shared" si="1"/>
        <v>39.5</v>
      </c>
      <c r="M10" s="3">
        <f t="shared" si="1"/>
        <v>39.5</v>
      </c>
      <c r="N10" s="3">
        <f t="shared" si="1"/>
        <v>39.5</v>
      </c>
      <c r="O10" s="3">
        <f t="shared" si="1"/>
        <v>39.5</v>
      </c>
      <c r="P10" s="3">
        <f t="shared" si="1"/>
        <v>39.5</v>
      </c>
      <c r="Q10" s="3">
        <f t="shared" si="1"/>
        <v>39.5</v>
      </c>
    </row>
    <row r="11" spans="1:17" ht="12.75">
      <c r="A11" s="4" t="s">
        <v>8</v>
      </c>
      <c r="B11" s="5">
        <v>0</v>
      </c>
      <c r="C11" s="6"/>
      <c r="E11">
        <v>40</v>
      </c>
      <c r="F11" s="3">
        <f t="shared" si="1"/>
        <v>30.000000000000004</v>
      </c>
      <c r="G11" s="3">
        <f t="shared" si="1"/>
        <v>30.000000000000004</v>
      </c>
      <c r="H11" s="3">
        <f t="shared" si="1"/>
        <v>32.2</v>
      </c>
      <c r="I11" s="3">
        <f t="shared" si="1"/>
        <v>34.400000000000006</v>
      </c>
      <c r="J11" s="3">
        <f t="shared" si="1"/>
        <v>36.60000000000001</v>
      </c>
      <c r="K11" s="3">
        <f t="shared" si="1"/>
        <v>38.800000000000004</v>
      </c>
      <c r="L11" s="3">
        <f t="shared" si="1"/>
        <v>41</v>
      </c>
      <c r="M11" s="3">
        <f t="shared" si="1"/>
        <v>41</v>
      </c>
      <c r="N11" s="3">
        <f t="shared" si="1"/>
        <v>41</v>
      </c>
      <c r="O11" s="3">
        <f t="shared" si="1"/>
        <v>41</v>
      </c>
      <c r="P11" s="3">
        <f t="shared" si="1"/>
        <v>41</v>
      </c>
      <c r="Q11" s="3">
        <f t="shared" si="1"/>
        <v>41</v>
      </c>
    </row>
    <row r="12" spans="1:17" ht="12.75">
      <c r="A12" s="4" t="s">
        <v>9</v>
      </c>
      <c r="B12" s="5">
        <v>3</v>
      </c>
      <c r="C12" s="6"/>
      <c r="E12">
        <v>35</v>
      </c>
      <c r="F12" s="3">
        <f t="shared" si="1"/>
        <v>31.500000000000004</v>
      </c>
      <c r="G12" s="3">
        <f t="shared" si="1"/>
        <v>31.500000000000004</v>
      </c>
      <c r="H12" s="3">
        <f t="shared" si="1"/>
        <v>33.7</v>
      </c>
      <c r="I12" s="3">
        <f t="shared" si="1"/>
        <v>35.900000000000006</v>
      </c>
      <c r="J12" s="3">
        <f t="shared" si="1"/>
        <v>38.10000000000001</v>
      </c>
      <c r="K12" s="3">
        <f t="shared" si="1"/>
        <v>40.300000000000004</v>
      </c>
      <c r="L12" s="3">
        <f t="shared" si="1"/>
        <v>42.5</v>
      </c>
      <c r="M12" s="3">
        <f t="shared" si="1"/>
        <v>42.5</v>
      </c>
      <c r="N12" s="3">
        <f t="shared" si="1"/>
        <v>42.5</v>
      </c>
      <c r="O12" s="3">
        <f t="shared" si="1"/>
        <v>42.5</v>
      </c>
      <c r="P12" s="3">
        <f t="shared" si="1"/>
        <v>42.5</v>
      </c>
      <c r="Q12" s="3">
        <f t="shared" si="1"/>
        <v>42.5</v>
      </c>
    </row>
    <row r="13" spans="1:17" ht="12.75">
      <c r="A13" s="4"/>
      <c r="E13">
        <v>30</v>
      </c>
      <c r="F13" s="3">
        <f t="shared" si="1"/>
        <v>33</v>
      </c>
      <c r="G13" s="3">
        <f t="shared" si="1"/>
        <v>33</v>
      </c>
      <c r="H13" s="3">
        <f t="shared" si="1"/>
        <v>35.2</v>
      </c>
      <c r="I13" s="3">
        <f t="shared" si="1"/>
        <v>37.400000000000006</v>
      </c>
      <c r="J13" s="3">
        <f t="shared" si="1"/>
        <v>39.60000000000001</v>
      </c>
      <c r="K13" s="3">
        <f t="shared" si="1"/>
        <v>41.800000000000004</v>
      </c>
      <c r="L13" s="3">
        <f t="shared" si="1"/>
        <v>44</v>
      </c>
      <c r="M13" s="3">
        <f t="shared" si="1"/>
        <v>44</v>
      </c>
      <c r="N13" s="3">
        <f t="shared" si="1"/>
        <v>44</v>
      </c>
      <c r="O13" s="3">
        <f t="shared" si="1"/>
        <v>44</v>
      </c>
      <c r="P13" s="3">
        <f t="shared" si="1"/>
        <v>44</v>
      </c>
      <c r="Q13" s="3">
        <f t="shared" si="1"/>
        <v>44</v>
      </c>
    </row>
    <row r="14" spans="1:17" ht="12.75">
      <c r="A14" s="4"/>
      <c r="B14" s="1" t="s">
        <v>10</v>
      </c>
      <c r="E14">
        <v>25</v>
      </c>
      <c r="F14" s="3">
        <f t="shared" si="1"/>
        <v>34.5</v>
      </c>
      <c r="G14" s="3">
        <f t="shared" si="1"/>
        <v>34.5</v>
      </c>
      <c r="H14" s="3">
        <f t="shared" si="1"/>
        <v>36.7</v>
      </c>
      <c r="I14" s="3">
        <f t="shared" si="1"/>
        <v>38.900000000000006</v>
      </c>
      <c r="J14" s="3">
        <f t="shared" si="1"/>
        <v>41.10000000000001</v>
      </c>
      <c r="K14" s="3">
        <f t="shared" si="1"/>
        <v>43.300000000000004</v>
      </c>
      <c r="L14" s="3">
        <f t="shared" si="1"/>
        <v>45.5</v>
      </c>
      <c r="M14" s="3">
        <f t="shared" si="1"/>
        <v>45.5</v>
      </c>
      <c r="N14" s="3">
        <f t="shared" si="1"/>
        <v>45.5</v>
      </c>
      <c r="O14" s="3">
        <f t="shared" si="1"/>
        <v>45.5</v>
      </c>
      <c r="P14" s="3">
        <f t="shared" si="1"/>
        <v>45.5</v>
      </c>
      <c r="Q14" s="3">
        <f t="shared" si="1"/>
        <v>45.5</v>
      </c>
    </row>
    <row r="15" spans="1:17" ht="12.75">
      <c r="A15" s="4" t="s">
        <v>11</v>
      </c>
      <c r="B15" s="5">
        <v>-2</v>
      </c>
      <c r="C15" s="6"/>
      <c r="E15">
        <v>20</v>
      </c>
      <c r="F15" s="3">
        <f t="shared" si="1"/>
        <v>36</v>
      </c>
      <c r="G15" s="3">
        <f t="shared" si="1"/>
        <v>36</v>
      </c>
      <c r="H15" s="3">
        <f t="shared" si="1"/>
        <v>38.2</v>
      </c>
      <c r="I15" s="3">
        <f t="shared" si="1"/>
        <v>40.400000000000006</v>
      </c>
      <c r="J15" s="3">
        <f t="shared" si="1"/>
        <v>42.60000000000001</v>
      </c>
      <c r="K15" s="3">
        <f t="shared" si="1"/>
        <v>44.800000000000004</v>
      </c>
      <c r="L15" s="3">
        <f t="shared" si="1"/>
        <v>47</v>
      </c>
      <c r="M15" s="3">
        <f t="shared" si="1"/>
        <v>47</v>
      </c>
      <c r="N15" s="3">
        <f t="shared" si="1"/>
        <v>47</v>
      </c>
      <c r="O15" s="3">
        <f t="shared" si="1"/>
        <v>47</v>
      </c>
      <c r="P15" s="3">
        <f t="shared" si="1"/>
        <v>47</v>
      </c>
      <c r="Q15" s="3">
        <f t="shared" si="1"/>
        <v>47</v>
      </c>
    </row>
    <row r="16" spans="1:18" ht="12.75">
      <c r="A16" s="4" t="s">
        <v>12</v>
      </c>
      <c r="B16" s="5">
        <v>-1</v>
      </c>
      <c r="C16" s="6"/>
      <c r="F16">
        <v>500</v>
      </c>
      <c r="G16">
        <v>800</v>
      </c>
      <c r="H16">
        <v>1000</v>
      </c>
      <c r="I16">
        <v>1500</v>
      </c>
      <c r="J16">
        <v>2000</v>
      </c>
      <c r="K16">
        <v>2500</v>
      </c>
      <c r="L16">
        <v>3000</v>
      </c>
      <c r="M16">
        <v>3500</v>
      </c>
      <c r="N16">
        <v>4000</v>
      </c>
      <c r="O16">
        <v>4500</v>
      </c>
      <c r="P16">
        <v>5000</v>
      </c>
      <c r="Q16">
        <v>6000</v>
      </c>
      <c r="R16" s="2" t="s">
        <v>13</v>
      </c>
    </row>
    <row r="17" spans="1:3" ht="12.75">
      <c r="A17" s="4" t="s">
        <v>14</v>
      </c>
      <c r="B17" s="5">
        <v>0</v>
      </c>
      <c r="C17" s="6">
        <v>0</v>
      </c>
    </row>
    <row r="18" ht="12.75">
      <c r="A18" s="4"/>
    </row>
    <row r="19" spans="1:2" ht="12.75">
      <c r="A19" s="4"/>
      <c r="B19" s="1" t="s">
        <v>15</v>
      </c>
    </row>
    <row r="20" spans="1:3" ht="12.75">
      <c r="A20" s="4" t="s">
        <v>16</v>
      </c>
      <c r="B20" s="5">
        <v>-2</v>
      </c>
      <c r="C20" s="6">
        <v>-2</v>
      </c>
    </row>
    <row r="21" spans="1:3" ht="12.75">
      <c r="A21" s="4" t="s">
        <v>17</v>
      </c>
      <c r="B21" s="5">
        <v>4</v>
      </c>
      <c r="C21" s="6"/>
    </row>
    <row r="22" spans="1:2" ht="12.75">
      <c r="A22" s="4"/>
      <c r="B22" s="5"/>
    </row>
    <row r="23" spans="1:3" ht="12.75">
      <c r="A23" s="4"/>
      <c r="B23" s="1" t="s">
        <v>18</v>
      </c>
      <c r="C23" s="7">
        <f>SUM(C5:C21)</f>
        <v>23</v>
      </c>
    </row>
    <row r="24" ht="12.75">
      <c r="A24" s="4"/>
    </row>
    <row r="25" spans="1:2" ht="12.75">
      <c r="A25" s="4"/>
      <c r="B25" s="1" t="s">
        <v>18</v>
      </c>
    </row>
    <row r="26" spans="1:3" ht="12.75">
      <c r="A26" s="4" t="s">
        <v>19</v>
      </c>
      <c r="B26" s="5">
        <v>8</v>
      </c>
      <c r="C26" s="6">
        <v>12</v>
      </c>
    </row>
    <row r="27" spans="1:3" ht="12.75">
      <c r="A27" s="4" t="s">
        <v>20</v>
      </c>
      <c r="B27" s="5">
        <v>16</v>
      </c>
      <c r="C27" s="6"/>
    </row>
    <row r="28" ht="12.75">
      <c r="C28" s="7">
        <f>SUM(C26:C27)</f>
        <v>12</v>
      </c>
    </row>
    <row r="31" ht="12.75">
      <c r="A31" t="s">
        <v>21</v>
      </c>
    </row>
    <row r="32" ht="12.75">
      <c r="A32" t="s">
        <v>22</v>
      </c>
    </row>
    <row r="33" ht="12.75">
      <c r="A33" t="s">
        <v>23</v>
      </c>
    </row>
    <row r="34" ht="12.75">
      <c r="A34" t="s">
        <v>24</v>
      </c>
    </row>
    <row r="35" ht="12.75">
      <c r="A35" t="s">
        <v>25</v>
      </c>
    </row>
    <row r="36" ht="12.75">
      <c r="A36" t="s">
        <v>26</v>
      </c>
    </row>
    <row r="37" ht="12.75">
      <c r="A37" t="s">
        <v>26</v>
      </c>
    </row>
    <row r="38" ht="12.75">
      <c r="A38" t="s">
        <v>27</v>
      </c>
    </row>
    <row r="39" ht="12.75">
      <c r="A39" t="s">
        <v>26</v>
      </c>
    </row>
    <row r="40" ht="12.75">
      <c r="A40" t="s">
        <v>28</v>
      </c>
    </row>
    <row r="41" ht="12.75">
      <c r="A41" t="s">
        <v>29</v>
      </c>
    </row>
    <row r="42" ht="12.75">
      <c r="A42" t="s">
        <v>30</v>
      </c>
    </row>
    <row r="43" ht="12.75">
      <c r="A43" t="s">
        <v>31</v>
      </c>
    </row>
    <row r="44" ht="12.75">
      <c r="A44" t="s">
        <v>26</v>
      </c>
    </row>
    <row r="45" ht="12.75">
      <c r="A45" t="s">
        <v>32</v>
      </c>
    </row>
    <row r="46" ht="12.75">
      <c r="A46" t="s">
        <v>33</v>
      </c>
    </row>
    <row r="47" ht="12.75">
      <c r="A47" t="s">
        <v>34</v>
      </c>
    </row>
    <row r="48" ht="12.75">
      <c r="A48" t="s">
        <v>35</v>
      </c>
    </row>
    <row r="49" ht="12.75">
      <c r="A49" t="s">
        <v>26</v>
      </c>
    </row>
    <row r="50" ht="12.75">
      <c r="A50" t="s">
        <v>36</v>
      </c>
    </row>
    <row r="51" ht="12.75">
      <c r="A51" t="s">
        <v>37</v>
      </c>
    </row>
    <row r="52" ht="12.75">
      <c r="A52" t="s">
        <v>38</v>
      </c>
    </row>
    <row r="53" ht="12.75">
      <c r="A53" t="s">
        <v>26</v>
      </c>
    </row>
    <row r="54" ht="12.75">
      <c r="A54" t="s">
        <v>39</v>
      </c>
    </row>
    <row r="55" ht="12.75">
      <c r="A55" t="s">
        <v>26</v>
      </c>
    </row>
    <row r="56" ht="12.75">
      <c r="A56" t="s">
        <v>40</v>
      </c>
    </row>
    <row r="57" ht="12.75">
      <c r="A57" t="s">
        <v>41</v>
      </c>
    </row>
    <row r="58" ht="12.75">
      <c r="A58" t="s">
        <v>42</v>
      </c>
    </row>
    <row r="59" ht="12.75">
      <c r="A59" t="s">
        <v>26</v>
      </c>
    </row>
    <row r="60" ht="12.75">
      <c r="A60" t="s">
        <v>43</v>
      </c>
    </row>
    <row r="61" ht="12.75">
      <c r="A61" t="s">
        <v>26</v>
      </c>
    </row>
    <row r="62" ht="12.75">
      <c r="A62" t="s">
        <v>44</v>
      </c>
    </row>
    <row r="63" ht="12.75">
      <c r="A63" t="s">
        <v>45</v>
      </c>
    </row>
    <row r="64" ht="12.75">
      <c r="A64" t="s">
        <v>46</v>
      </c>
    </row>
    <row r="65" ht="12.75">
      <c r="A65" t="s">
        <v>26</v>
      </c>
    </row>
    <row r="66" ht="12.75">
      <c r="A66" t="s">
        <v>47</v>
      </c>
    </row>
    <row r="67" ht="12.75">
      <c r="A67" t="s">
        <v>48</v>
      </c>
    </row>
    <row r="68" ht="12.75">
      <c r="A68" t="s">
        <v>49</v>
      </c>
    </row>
    <row r="69" ht="12.75">
      <c r="A69" t="s">
        <v>26</v>
      </c>
    </row>
    <row r="70" ht="12.75">
      <c r="A70" t="s">
        <v>50</v>
      </c>
    </row>
    <row r="71" ht="12.75">
      <c r="A71" t="s">
        <v>26</v>
      </c>
    </row>
    <row r="72" ht="12.75">
      <c r="A72" t="s">
        <v>51</v>
      </c>
    </row>
    <row r="73" ht="12.75">
      <c r="A73" t="s">
        <v>52</v>
      </c>
    </row>
    <row r="74" ht="12.75">
      <c r="A74" t="s">
        <v>53</v>
      </c>
    </row>
    <row r="75" ht="12.75">
      <c r="A75" t="s">
        <v>54</v>
      </c>
    </row>
    <row r="76" ht="12.75">
      <c r="A76" t="s">
        <v>55</v>
      </c>
    </row>
    <row r="77" ht="12.75">
      <c r="A77" t="s">
        <v>26</v>
      </c>
    </row>
    <row r="78" ht="12.75">
      <c r="A78" t="s">
        <v>56</v>
      </c>
    </row>
    <row r="79" ht="12.75">
      <c r="A79" t="s">
        <v>57</v>
      </c>
    </row>
    <row r="80" ht="12.75">
      <c r="A80" t="s">
        <v>26</v>
      </c>
    </row>
    <row r="81" ht="12.75">
      <c r="A81" t="s">
        <v>26</v>
      </c>
    </row>
    <row r="82" ht="12.75">
      <c r="A82" t="s">
        <v>58</v>
      </c>
    </row>
    <row r="83" ht="12.75">
      <c r="A83" t="s">
        <v>26</v>
      </c>
    </row>
    <row r="84" ht="12.75">
      <c r="A84" t="s">
        <v>26</v>
      </c>
    </row>
    <row r="85" ht="12.75">
      <c r="A85" t="s">
        <v>26</v>
      </c>
    </row>
    <row r="86" ht="12.75">
      <c r="A86" t="s">
        <v>59</v>
      </c>
    </row>
    <row r="87" ht="12.75">
      <c r="A87" t="s">
        <v>26</v>
      </c>
    </row>
    <row r="88" ht="12.75">
      <c r="A88" t="s">
        <v>26</v>
      </c>
    </row>
    <row r="89" ht="12.75">
      <c r="A89" t="s">
        <v>26</v>
      </c>
    </row>
    <row r="90" ht="12.75">
      <c r="A90" t="s">
        <v>60</v>
      </c>
    </row>
    <row r="91" ht="12.75">
      <c r="A91" t="s">
        <v>61</v>
      </c>
    </row>
    <row r="92" ht="12.75">
      <c r="A92" t="s">
        <v>62</v>
      </c>
    </row>
    <row r="93" ht="12.75">
      <c r="A93" t="s">
        <v>26</v>
      </c>
    </row>
    <row r="94" ht="12.75">
      <c r="A94" t="s">
        <v>63</v>
      </c>
    </row>
    <row r="95" ht="12.75">
      <c r="A95" t="s">
        <v>26</v>
      </c>
    </row>
    <row r="96" ht="12.75">
      <c r="A96" t="s">
        <v>64</v>
      </c>
    </row>
    <row r="97" ht="12.75">
      <c r="A97" t="s">
        <v>26</v>
      </c>
    </row>
    <row r="98" ht="12.75">
      <c r="A98" t="s">
        <v>65</v>
      </c>
    </row>
    <row r="99" ht="12.75">
      <c r="A99" t="s">
        <v>26</v>
      </c>
    </row>
    <row r="100" ht="12.75">
      <c r="A100" t="s">
        <v>66</v>
      </c>
    </row>
    <row r="101" ht="12.75">
      <c r="A101" t="s">
        <v>67</v>
      </c>
    </row>
    <row r="102" ht="12.75">
      <c r="A102" t="s">
        <v>26</v>
      </c>
    </row>
    <row r="103" ht="12.75">
      <c r="A103" t="s">
        <v>68</v>
      </c>
    </row>
    <row r="104" ht="12.75">
      <c r="A104" t="s">
        <v>69</v>
      </c>
    </row>
    <row r="105" ht="12.75">
      <c r="A105" t="s">
        <v>70</v>
      </c>
    </row>
    <row r="106" ht="12.75">
      <c r="A106" t="s">
        <v>71</v>
      </c>
    </row>
    <row r="107" ht="12.75">
      <c r="A107" t="s">
        <v>72</v>
      </c>
    </row>
    <row r="108" ht="12.75">
      <c r="A108" t="s">
        <v>73</v>
      </c>
    </row>
    <row r="109" ht="12.75">
      <c r="A109" t="s">
        <v>26</v>
      </c>
    </row>
    <row r="110" ht="12.75">
      <c r="A110" t="s">
        <v>74</v>
      </c>
    </row>
    <row r="111" ht="12.75">
      <c r="A111" t="s">
        <v>75</v>
      </c>
    </row>
    <row r="112" ht="12.75">
      <c r="A112" t="s">
        <v>76</v>
      </c>
    </row>
    <row r="113" ht="12.75">
      <c r="A113" t="s">
        <v>77</v>
      </c>
    </row>
    <row r="114" ht="12.75">
      <c r="A114" t="s">
        <v>26</v>
      </c>
    </row>
    <row r="115" ht="12.75">
      <c r="A115" t="s">
        <v>78</v>
      </c>
    </row>
    <row r="116" ht="12.75">
      <c r="A116" t="s">
        <v>79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</cp:lastModifiedBy>
  <dcterms:modified xsi:type="dcterms:W3CDTF">2008-05-31T14:56:16Z</dcterms:modified>
  <cp:category/>
  <cp:version/>
  <cp:contentType/>
  <cp:contentStatus/>
</cp:coreProperties>
</file>